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雛形\無料テンプレートダウンロード\make済み\"/>
    </mc:Choice>
  </mc:AlternateContent>
  <xr:revisionPtr revIDLastSave="0" documentId="13_ncr:1_{DE036DDD-519F-4C81-956B-D79E4172BCDF}" xr6:coauthVersionLast="47" xr6:coauthVersionMax="47" xr10:uidLastSave="{00000000-0000-0000-0000-000000000000}"/>
  <bookViews>
    <workbookView xWindow="29775" yWindow="135" windowWidth="22485" windowHeight="13740" xr2:uid="{00000000-000D-0000-FFFF-FFFF00000000}"/>
  </bookViews>
  <sheets>
    <sheet name="Sheet1" sheetId="7" r:id="rId1"/>
    <sheet name="Sheet2" sheetId="6" r:id="rId2"/>
    <sheet name="Sheet3" sheetId="3" r:id="rId3"/>
  </sheets>
  <definedNames>
    <definedName name="_xlnm._FilterDatabase" localSheetId="0" hidden="1">Sheet1!#REF!</definedName>
    <definedName name="_xlnm._FilterDatabase" localSheetId="1" hidden="1">Sheet2!#REF!</definedName>
    <definedName name="_xlnm.Print_Area" localSheetId="0">Sheet1!$B$3:$AL$22</definedName>
    <definedName name="_xlnm.Print_Area" localSheetId="1">Sheet2!$B$3:$AL$22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0" i="3" l="1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1" i="3"/>
  <c r="D25" i="6" l="1"/>
  <c r="B25" i="6"/>
  <c r="F25" i="6"/>
  <c r="H25" i="6"/>
  <c r="J25" i="6"/>
  <c r="L25" i="6"/>
  <c r="N25" i="6"/>
  <c r="P25" i="6"/>
  <c r="R25" i="6"/>
  <c r="T25" i="6"/>
  <c r="X25" i="6"/>
  <c r="V25" i="6"/>
  <c r="AB25" i="6"/>
  <c r="Z25" i="6"/>
  <c r="AD25" i="6"/>
  <c r="AF25" i="6"/>
  <c r="AH25" i="6"/>
  <c r="AJ25" i="6"/>
  <c r="AJ3" i="6"/>
  <c r="AB3" i="7"/>
  <c r="Z3" i="7"/>
  <c r="X3" i="7"/>
  <c r="H3" i="7"/>
  <c r="F3" i="7"/>
  <c r="AJ3" i="7"/>
  <c r="T3" i="7"/>
  <c r="AH3" i="7"/>
  <c r="J3" i="7"/>
  <c r="V3" i="7"/>
  <c r="D3" i="7"/>
  <c r="R3" i="7"/>
  <c r="B3" i="7"/>
  <c r="AF3" i="7"/>
  <c r="P3" i="7"/>
  <c r="AD3" i="7"/>
  <c r="N3" i="7"/>
  <c r="L3" i="7"/>
  <c r="Z3" i="6"/>
  <c r="J3" i="6"/>
  <c r="AD3" i="6"/>
  <c r="X3" i="6"/>
  <c r="H3" i="6"/>
  <c r="T3" i="6"/>
  <c r="AB3" i="6"/>
  <c r="V3" i="6"/>
  <c r="F3" i="6"/>
  <c r="D3" i="6"/>
  <c r="L3" i="6"/>
  <c r="N3" i="6"/>
  <c r="AH3" i="6"/>
  <c r="R3" i="6"/>
  <c r="B3" i="6"/>
  <c r="AF3" i="6"/>
  <c r="P3" i="6"/>
  <c r="E18" i="3"/>
  <c r="E17" i="3"/>
  <c r="E15" i="3"/>
  <c r="E16" i="3"/>
  <c r="E14" i="3"/>
  <c r="E13" i="3"/>
  <c r="E12" i="3"/>
  <c r="E11" i="3"/>
  <c r="E10" i="3"/>
  <c r="E8" i="3"/>
  <c r="E9" i="3"/>
  <c r="E7" i="3"/>
  <c r="E6" i="3"/>
  <c r="E4" i="3"/>
  <c r="E5" i="3"/>
  <c r="E2" i="3"/>
  <c r="E3" i="3"/>
  <c r="E1" i="3"/>
  <c r="AJ24" i="7" l="1"/>
  <c r="AJ11" i="7" s="1"/>
  <c r="D24" i="7"/>
  <c r="D11" i="7" s="1"/>
  <c r="AH24" i="7"/>
  <c r="AH11" i="7" s="1"/>
  <c r="R24" i="7"/>
  <c r="R11" i="7" s="1"/>
  <c r="B24" i="7"/>
  <c r="B11" i="7" s="1"/>
  <c r="AF24" i="7"/>
  <c r="AF11" i="7" s="1"/>
  <c r="P24" i="7"/>
  <c r="P11" i="7" s="1"/>
  <c r="AD24" i="7"/>
  <c r="AD11" i="7" s="1"/>
  <c r="N24" i="7"/>
  <c r="N11" i="7" s="1"/>
  <c r="L24" i="7"/>
  <c r="L11" i="7" s="1"/>
  <c r="AB24" i="7"/>
  <c r="AB11" i="7" s="1"/>
  <c r="Z24" i="7"/>
  <c r="Z11" i="7" s="1"/>
  <c r="J24" i="7"/>
  <c r="J11" i="7" s="1"/>
  <c r="X24" i="7"/>
  <c r="X11" i="7" s="1"/>
  <c r="H24" i="7"/>
  <c r="H11" i="7" s="1"/>
  <c r="V24" i="7"/>
  <c r="V11" i="7" s="1"/>
  <c r="F24" i="7"/>
  <c r="F11" i="7" s="1"/>
  <c r="T24" i="7"/>
  <c r="T11" i="7" s="1"/>
  <c r="AJ24" i="6"/>
  <c r="AJ11" i="6" s="1"/>
  <c r="T24" i="6"/>
  <c r="T11" i="6" s="1"/>
  <c r="D24" i="6"/>
  <c r="D11" i="6" s="1"/>
  <c r="AH24" i="6"/>
  <c r="AH11" i="6" s="1"/>
  <c r="R24" i="6"/>
  <c r="R11" i="6" s="1"/>
  <c r="B24" i="6"/>
  <c r="B11" i="6" s="1"/>
  <c r="AF24" i="6"/>
  <c r="AF11" i="6" s="1"/>
  <c r="P24" i="6"/>
  <c r="P11" i="6" s="1"/>
  <c r="AD24" i="6"/>
  <c r="AD11" i="6" s="1"/>
  <c r="N24" i="6"/>
  <c r="N11" i="6" s="1"/>
  <c r="AB24" i="6"/>
  <c r="AB11" i="6" s="1"/>
  <c r="L24" i="6"/>
  <c r="L11" i="6" s="1"/>
  <c r="Z24" i="6"/>
  <c r="Z11" i="6" s="1"/>
  <c r="J24" i="6"/>
  <c r="J11" i="6" s="1"/>
  <c r="X24" i="6"/>
  <c r="X11" i="6" s="1"/>
  <c r="H24" i="6"/>
  <c r="H11" i="6" s="1"/>
  <c r="V24" i="6"/>
  <c r="V11" i="6" s="1"/>
  <c r="F24" i="6"/>
  <c r="F11" i="6" s="1"/>
  <c r="D8" i="6" l="1"/>
  <c r="B8" i="6"/>
  <c r="H8" i="6"/>
  <c r="F8" i="6"/>
  <c r="N8" i="6"/>
  <c r="J8" i="6"/>
  <c r="L8" i="6"/>
  <c r="R8" i="6"/>
  <c r="P8" i="6"/>
  <c r="X8" i="6"/>
  <c r="T8" i="6"/>
  <c r="V8" i="6"/>
  <c r="AB8" i="6"/>
  <c r="Z8" i="6"/>
  <c r="AF8" i="6"/>
  <c r="AD8" i="6"/>
  <c r="AJ8" i="6"/>
  <c r="AH8" i="6"/>
</calcChain>
</file>

<file path=xl/sharedStrings.xml><?xml version="1.0" encoding="utf-8"?>
<sst xmlns="http://schemas.openxmlformats.org/spreadsheetml/2006/main" count="261" uniqueCount="240">
  <si>
    <t>無料でダウンロードできるテンプレート</t>
    <phoneticPr fontId="1"/>
  </si>
  <si>
    <t>相づちを打つ</t>
    <phoneticPr fontId="3"/>
  </si>
  <si>
    <t>揚げ足をとる</t>
    <phoneticPr fontId="3"/>
  </si>
  <si>
    <t>あごを出す</t>
    <phoneticPr fontId="3"/>
  </si>
  <si>
    <t>朝飯前</t>
  </si>
  <si>
    <t>足が出る</t>
  </si>
  <si>
    <t>足を引っぱる</t>
  </si>
  <si>
    <t>味もそっけもない</t>
    <phoneticPr fontId="3"/>
  </si>
  <si>
    <t>足が棒になる</t>
    <phoneticPr fontId="3"/>
  </si>
  <si>
    <t>頭が上がらない</t>
  </si>
  <si>
    <t>後の祭り</t>
  </si>
  <si>
    <t>油を売る</t>
  </si>
  <si>
    <t>息を殺す</t>
    <phoneticPr fontId="3"/>
  </si>
  <si>
    <t>息をのむ</t>
  </si>
  <si>
    <t>いたちごっこ</t>
    <phoneticPr fontId="3"/>
  </si>
  <si>
    <t>いもを洗うよう</t>
    <phoneticPr fontId="3"/>
  </si>
  <si>
    <t>後ろ髪を引かれる</t>
    <phoneticPr fontId="3"/>
  </si>
  <si>
    <t>腕が鳴る</t>
    <phoneticPr fontId="3"/>
  </si>
  <si>
    <t>馬が合う</t>
    <phoneticPr fontId="3"/>
  </si>
  <si>
    <t>上の空</t>
  </si>
  <si>
    <t>大目玉を食う</t>
  </si>
  <si>
    <t>親のすねをかじる</t>
    <phoneticPr fontId="3"/>
  </si>
  <si>
    <t>顔から火が出る</t>
    <phoneticPr fontId="3"/>
  </si>
  <si>
    <t>顔が広い</t>
  </si>
  <si>
    <t>固唾を吞む</t>
    <phoneticPr fontId="3"/>
  </si>
  <si>
    <t>肩の荷がおりる</t>
    <phoneticPr fontId="3"/>
  </si>
  <si>
    <t>肩身がせまい</t>
    <phoneticPr fontId="3"/>
  </si>
  <si>
    <t>兜を脱ぐ</t>
  </si>
  <si>
    <t>気が置けない</t>
    <phoneticPr fontId="3"/>
  </si>
  <si>
    <t>気が気でない</t>
  </si>
  <si>
    <t>気に病む</t>
    <phoneticPr fontId="3"/>
  </si>
  <si>
    <t>肝をつぶす</t>
  </si>
  <si>
    <t>釘をさす</t>
  </si>
  <si>
    <t>草の根を分けて探す</t>
    <phoneticPr fontId="3"/>
  </si>
  <si>
    <t>口が軽い</t>
  </si>
  <si>
    <t>口がすっぱくなる</t>
  </si>
  <si>
    <t>口車に乗る</t>
  </si>
  <si>
    <t>くちばしを入れる</t>
  </si>
  <si>
    <t>口火を切る</t>
  </si>
  <si>
    <t>首を長くする</t>
  </si>
  <si>
    <t>くものこを散らす</t>
  </si>
  <si>
    <t>煙に巻く</t>
    <phoneticPr fontId="3"/>
  </si>
  <si>
    <t>心をくだく</t>
    <phoneticPr fontId="3"/>
  </si>
  <si>
    <t>ごまをする</t>
    <phoneticPr fontId="3"/>
  </si>
  <si>
    <t>さじを投げる</t>
  </si>
  <si>
    <t>さばを読む</t>
    <phoneticPr fontId="3"/>
  </si>
  <si>
    <t>舌つづみを打つ</t>
  </si>
  <si>
    <t>舌を巻く</t>
  </si>
  <si>
    <t>しっぽを出す</t>
    <phoneticPr fontId="3"/>
  </si>
  <si>
    <t>しのぎをけずる</t>
  </si>
  <si>
    <t>雀の涙</t>
    <phoneticPr fontId="3"/>
  </si>
  <si>
    <t>図に乗る</t>
  </si>
  <si>
    <t>太鼓判を押す</t>
    <phoneticPr fontId="3"/>
  </si>
  <si>
    <t>立て板に水</t>
  </si>
  <si>
    <t>棚に上げる</t>
  </si>
  <si>
    <t>血も涙もない</t>
    <phoneticPr fontId="3"/>
  </si>
  <si>
    <t>手塩にかける</t>
  </si>
  <si>
    <t>手の平を返す</t>
    <rPh sb="2" eb="3">
      <t>ヒラ</t>
    </rPh>
    <phoneticPr fontId="3"/>
  </si>
  <si>
    <t>手に余る</t>
    <phoneticPr fontId="3"/>
  </si>
  <si>
    <t>手を焼く</t>
    <phoneticPr fontId="3"/>
  </si>
  <si>
    <t>峠を越す</t>
    <phoneticPr fontId="3"/>
  </si>
  <si>
    <t>途方に暮れる</t>
  </si>
  <si>
    <t>長い目で見る</t>
  </si>
  <si>
    <t>梨のつぶて</t>
    <phoneticPr fontId="3"/>
  </si>
  <si>
    <t>涙をのむ</t>
    <phoneticPr fontId="3"/>
  </si>
  <si>
    <t>二の足を踏む</t>
    <phoneticPr fontId="3"/>
  </si>
  <si>
    <t>二の句がつげない</t>
    <phoneticPr fontId="3"/>
  </si>
  <si>
    <t>猫の手も借りたい</t>
    <phoneticPr fontId="3"/>
  </si>
  <si>
    <t>根も葉もない</t>
    <phoneticPr fontId="3"/>
  </si>
  <si>
    <t>のどから手が出る</t>
    <phoneticPr fontId="3"/>
  </si>
  <si>
    <t>歯が立たない</t>
    <phoneticPr fontId="3"/>
  </si>
  <si>
    <t>鼻をあかす</t>
    <phoneticPr fontId="3"/>
  </si>
  <si>
    <t>鼻が高い</t>
  </si>
  <si>
    <t>鼻にかける</t>
  </si>
  <si>
    <t>腹が黒い</t>
    <phoneticPr fontId="3"/>
  </si>
  <si>
    <t>火の消えたよう</t>
    <phoneticPr fontId="3"/>
  </si>
  <si>
    <t>不意をつく</t>
    <phoneticPr fontId="3"/>
  </si>
  <si>
    <t>袋のねずみ</t>
    <phoneticPr fontId="3"/>
  </si>
  <si>
    <t>へそを曲げる</t>
    <phoneticPr fontId="3"/>
  </si>
  <si>
    <t>頬が落ちる</t>
    <rPh sb="0" eb="1">
      <t>ホオ</t>
    </rPh>
    <phoneticPr fontId="3"/>
  </si>
  <si>
    <t>骨が折れる</t>
    <phoneticPr fontId="3"/>
  </si>
  <si>
    <t>枕を高くする</t>
    <rPh sb="0" eb="1">
      <t>マクラ</t>
    </rPh>
    <phoneticPr fontId="3"/>
  </si>
  <si>
    <t>眉をひそめる</t>
    <phoneticPr fontId="3"/>
  </si>
  <si>
    <t>水に流す</t>
  </si>
  <si>
    <t>水の泡になる</t>
  </si>
  <si>
    <t>水を打ったよう</t>
    <phoneticPr fontId="3"/>
  </si>
  <si>
    <t>耳にたこができる</t>
  </si>
  <si>
    <t>耳が痛い</t>
    <phoneticPr fontId="3"/>
  </si>
  <si>
    <t>耳が早い</t>
  </si>
  <si>
    <t>虫の居所が悪い</t>
    <phoneticPr fontId="3"/>
  </si>
  <si>
    <t>虫がいい</t>
  </si>
  <si>
    <t>胸を張る</t>
    <phoneticPr fontId="3"/>
  </si>
  <si>
    <t>目が肥える</t>
  </si>
  <si>
    <t>目に余る</t>
  </si>
  <si>
    <t>目を三角にする</t>
    <phoneticPr fontId="3"/>
  </si>
  <si>
    <t>目を白黒させる</t>
    <phoneticPr fontId="3"/>
  </si>
  <si>
    <t>やぶから棒</t>
  </si>
  <si>
    <t>山をかける</t>
    <phoneticPr fontId="3"/>
  </si>
  <si>
    <t>指をくわえる</t>
    <phoneticPr fontId="3"/>
  </si>
  <si>
    <t>わらにもすがる</t>
    <phoneticPr fontId="3"/>
  </si>
  <si>
    <t>輪をかける</t>
    <phoneticPr fontId="3"/>
  </si>
  <si>
    <t>人の話を聞きながらうなずくなど、人の話に調子を合わせたりすること。</t>
    <rPh sb="16" eb="17">
      <t>ヒト</t>
    </rPh>
    <rPh sb="18" eb="19">
      <t>ハナシ</t>
    </rPh>
    <phoneticPr fontId="3"/>
  </si>
  <si>
    <t>人の言いまちがいや言葉じりをとらえて、なじったり皮肉を言ったりする。</t>
    <phoneticPr fontId="3"/>
  </si>
  <si>
    <t>へとへとに、疲れること。大きな問題を抱え、困り果てること。</t>
    <phoneticPr fontId="3"/>
  </si>
  <si>
    <t>朝食前のわずかな時間でできるほど、簡単でたやすいこと。</t>
    <phoneticPr fontId="3"/>
  </si>
  <si>
    <t>用意していたより多く、お金を使ってしまうこと。赤字になる。</t>
    <rPh sb="23" eb="25">
      <t>アカジ</t>
    </rPh>
    <phoneticPr fontId="3"/>
  </si>
  <si>
    <t>人の成功を邪魔すること。</t>
    <rPh sb="5" eb="7">
      <t>ジャマ</t>
    </rPh>
    <phoneticPr fontId="3"/>
  </si>
  <si>
    <t>味わいや、おもしろみに欠ける。</t>
    <rPh sb="0" eb="1">
      <t>アジ</t>
    </rPh>
    <phoneticPr fontId="3"/>
  </si>
  <si>
    <t>歩きすぎや、立ちっぱなしで、足の筋肉がひどく疲れること。</t>
    <rPh sb="16" eb="18">
      <t>キンニク</t>
    </rPh>
    <phoneticPr fontId="3"/>
  </si>
  <si>
    <t>相手に対して借りやひけめがあり、対等につきあえないこと。</t>
    <phoneticPr fontId="3"/>
  </si>
  <si>
    <t>間に合わず、手おくれになってしまうこと。</t>
    <phoneticPr fontId="3"/>
  </si>
  <si>
    <t>むだ話などで時間をつぶすこと。寄り道をすること。</t>
    <rPh sb="2" eb="3">
      <t>ハナシ</t>
    </rPh>
    <phoneticPr fontId="3"/>
  </si>
  <si>
    <t>呼吸をおさえ、じっとしていること。</t>
    <rPh sb="0" eb="2">
      <t>コキュウ</t>
    </rPh>
    <phoneticPr fontId="3"/>
  </si>
  <si>
    <t>息が止まるほど驚くこと。</t>
    <phoneticPr fontId="3"/>
  </si>
  <si>
    <t>お互いに同じことを繰り返し、堂々巡りになること。</t>
    <rPh sb="9" eb="10">
      <t>ク</t>
    </rPh>
    <rPh sb="11" eb="12">
      <t>カエ</t>
    </rPh>
    <rPh sb="14" eb="17">
      <t>ドウドウメグ</t>
    </rPh>
    <phoneticPr fontId="3"/>
  </si>
  <si>
    <t>狭い所に人が大勢いて、込み合っている様子。</t>
    <rPh sb="0" eb="1">
      <t>セマ</t>
    </rPh>
    <rPh sb="2" eb="3">
      <t>トコロ</t>
    </rPh>
    <rPh sb="11" eb="12">
      <t>コ</t>
    </rPh>
    <rPh sb="13" eb="14">
      <t>ア</t>
    </rPh>
    <phoneticPr fontId="3"/>
  </si>
  <si>
    <t>未練があり先に進めないこと。</t>
    <rPh sb="0" eb="2">
      <t>ミレン</t>
    </rPh>
    <rPh sb="5" eb="6">
      <t>サキ</t>
    </rPh>
    <rPh sb="7" eb="8">
      <t>スス</t>
    </rPh>
    <phoneticPr fontId="3"/>
  </si>
  <si>
    <t>自分の技術や力を発揮したくて、じっとしていられないこと。</t>
    <phoneticPr fontId="3"/>
  </si>
  <si>
    <t>お互いに気が合うこと。意気投合すること。</t>
    <rPh sb="6" eb="7">
      <t>ア</t>
    </rPh>
    <rPh sb="11" eb="15">
      <t>イキトウゴウ</t>
    </rPh>
    <phoneticPr fontId="3"/>
  </si>
  <si>
    <t>他のことに気が奪われて、集中できないこと</t>
    <rPh sb="0" eb="1">
      <t>ホカ</t>
    </rPh>
    <rPh sb="7" eb="8">
      <t>ウバ</t>
    </rPh>
    <phoneticPr fontId="3"/>
  </si>
  <si>
    <t>ひどく怒られること。</t>
    <rPh sb="3" eb="4">
      <t>オコ</t>
    </rPh>
    <phoneticPr fontId="3"/>
  </si>
  <si>
    <t>子供が経済的に自立できず、親に援助してもらっていること。</t>
    <rPh sb="3" eb="5">
      <t>ケイザイ</t>
    </rPh>
    <rPh sb="5" eb="6">
      <t>テキ</t>
    </rPh>
    <rPh sb="7" eb="9">
      <t>ジリツ</t>
    </rPh>
    <rPh sb="15" eb="17">
      <t>エンジョ</t>
    </rPh>
    <phoneticPr fontId="3"/>
  </si>
  <si>
    <t>ひどく恥ずかしくて、顔が真っ赤になること。</t>
    <phoneticPr fontId="3"/>
  </si>
  <si>
    <t>つきあいが広いこと。知り合いが多いこと。</t>
    <rPh sb="5" eb="6">
      <t>ヒロ</t>
    </rPh>
    <phoneticPr fontId="3"/>
  </si>
  <si>
    <t>成り行きが気がかりで、じっと見守ること。</t>
    <rPh sb="5" eb="6">
      <t>キ</t>
    </rPh>
    <phoneticPr fontId="3"/>
  </si>
  <si>
    <t>責任や負担がなくなること。</t>
    <phoneticPr fontId="3"/>
  </si>
  <si>
    <t>他の人や世間に面目がたたないこと。</t>
    <rPh sb="0" eb="1">
      <t>タ</t>
    </rPh>
    <rPh sb="2" eb="3">
      <t>ヒト</t>
    </rPh>
    <rPh sb="4" eb="6">
      <t>セケン</t>
    </rPh>
    <rPh sb="7" eb="9">
      <t>メンモク</t>
    </rPh>
    <phoneticPr fontId="3"/>
  </si>
  <si>
    <t>相手に降参すること。</t>
    <phoneticPr fontId="3"/>
  </si>
  <si>
    <t>遠慮しないでつきあえること。</t>
    <rPh sb="0" eb="2">
      <t>エンリョ</t>
    </rPh>
    <phoneticPr fontId="3"/>
  </si>
  <si>
    <t>ひどく気がかりで落ち着かない。</t>
    <rPh sb="3" eb="4">
      <t>キ</t>
    </rPh>
    <phoneticPr fontId="3"/>
  </si>
  <si>
    <t>心配で思い悩むこと。</t>
    <phoneticPr fontId="3"/>
  </si>
  <si>
    <t>ひどく驚くこと。</t>
    <phoneticPr fontId="3"/>
  </si>
  <si>
    <t>相手が約束を破ったりしないよう、念をおしておくこと。</t>
    <rPh sb="16" eb="17">
      <t>ネン</t>
    </rPh>
    <phoneticPr fontId="3"/>
  </si>
  <si>
    <t>見えないところまで、隅々まで探すこと。</t>
    <rPh sb="10" eb="12">
      <t>スミズミ</t>
    </rPh>
    <rPh sb="14" eb="15">
      <t>サガ</t>
    </rPh>
    <phoneticPr fontId="3"/>
  </si>
  <si>
    <t>秘密にすべきことを、簡単にしゃべってしまうこと。</t>
    <phoneticPr fontId="3"/>
  </si>
  <si>
    <t>同じことを何度も何度も、繰り返し言うこと。</t>
    <rPh sb="12" eb="13">
      <t>ク</t>
    </rPh>
    <rPh sb="14" eb="15">
      <t>カエ</t>
    </rPh>
    <rPh sb="16" eb="17">
      <t>イ</t>
    </rPh>
    <phoneticPr fontId="3"/>
  </si>
  <si>
    <t>相手にうまく言いくるめられ、口先にだまされること。</t>
    <rPh sb="0" eb="2">
      <t>アイテ</t>
    </rPh>
    <rPh sb="14" eb="16">
      <t>クチサキ</t>
    </rPh>
    <phoneticPr fontId="3"/>
  </si>
  <si>
    <t>人の話に、わきから口出しすること。</t>
    <rPh sb="2" eb="3">
      <t>ハナシ</t>
    </rPh>
    <phoneticPr fontId="3"/>
  </si>
  <si>
    <t>真っ先に物事を始めること。</t>
    <rPh sb="4" eb="6">
      <t>モノゴト</t>
    </rPh>
    <phoneticPr fontId="3"/>
  </si>
  <si>
    <t>今か今かと待ちこがれること。</t>
    <rPh sb="0" eb="1">
      <t>イマ</t>
    </rPh>
    <rPh sb="2" eb="3">
      <t>イマ</t>
    </rPh>
    <phoneticPr fontId="3"/>
  </si>
  <si>
    <t>大勢の人が、四方八方に逃げていく様子。</t>
    <phoneticPr fontId="3"/>
  </si>
  <si>
    <t>相手がよく知らないようなことを一方的にまくし立て、とまどわせること。</t>
    <rPh sb="22" eb="23">
      <t>タ</t>
    </rPh>
    <phoneticPr fontId="3"/>
  </si>
  <si>
    <t>いろいろと気を遣ったり、心配すること。</t>
    <rPh sb="5" eb="6">
      <t>キ</t>
    </rPh>
    <rPh sb="7" eb="8">
      <t>ツカ</t>
    </rPh>
    <phoneticPr fontId="3"/>
  </si>
  <si>
    <t>人に気に入られるために、人の機嫌をとること。</t>
    <rPh sb="0" eb="1">
      <t>ヒト</t>
    </rPh>
    <rPh sb="2" eb="3">
      <t>キ</t>
    </rPh>
    <rPh sb="4" eb="5">
      <t>イ</t>
    </rPh>
    <rPh sb="14" eb="16">
      <t>キゲン</t>
    </rPh>
    <phoneticPr fontId="3"/>
  </si>
  <si>
    <t>見込みがなく、あきらめること。</t>
    <phoneticPr fontId="3"/>
  </si>
  <si>
    <t>数や量を実際よりごまかすこと。</t>
    <phoneticPr fontId="3"/>
  </si>
  <si>
    <t>食べ物があまりに美味しく、思わず舌で音を立てること。</t>
    <rPh sb="0" eb="1">
      <t>タ</t>
    </rPh>
    <rPh sb="2" eb="3">
      <t>モノ</t>
    </rPh>
    <rPh sb="8" eb="10">
      <t>オイ</t>
    </rPh>
    <rPh sb="13" eb="14">
      <t>オモ</t>
    </rPh>
    <phoneticPr fontId="3"/>
  </si>
  <si>
    <t>言葉が出ないほどひどく感心すること。</t>
    <phoneticPr fontId="3"/>
  </si>
  <si>
    <t>隠していたことが人に分かってしまうこと。</t>
    <rPh sb="0" eb="1">
      <t>カク</t>
    </rPh>
    <rPh sb="10" eb="11">
      <t>ワ</t>
    </rPh>
    <phoneticPr fontId="3"/>
  </si>
  <si>
    <t>激しく争うこと。</t>
    <phoneticPr fontId="3"/>
  </si>
  <si>
    <t>ほんのわずかなこと。</t>
    <phoneticPr fontId="3"/>
  </si>
  <si>
    <t>思い通りになり、調子づくこと。</t>
    <phoneticPr fontId="3"/>
  </si>
  <si>
    <t>絶対に間違いないと保証すること。</t>
    <rPh sb="3" eb="5">
      <t>マチガ</t>
    </rPh>
    <rPh sb="9" eb="11">
      <t>ホショウ</t>
    </rPh>
    <phoneticPr fontId="3"/>
  </si>
  <si>
    <t>すらすらと話すこと。</t>
    <phoneticPr fontId="3"/>
  </si>
  <si>
    <t>自分に都合の悪いことは、ふれないでおくこと。</t>
    <phoneticPr fontId="3"/>
  </si>
  <si>
    <t>人間らしい思いやりの心がないこと。</t>
    <rPh sb="0" eb="2">
      <t>ニンゲン</t>
    </rPh>
    <phoneticPr fontId="3"/>
  </si>
  <si>
    <t>自分の手で世話をして育てること。</t>
    <phoneticPr fontId="3"/>
  </si>
  <si>
    <t>急に態度が、がらりと変わること。</t>
    <rPh sb="0" eb="1">
      <t>キュウ</t>
    </rPh>
    <phoneticPr fontId="3"/>
  </si>
  <si>
    <t>自分の能力では、どうにもならないこと。</t>
    <rPh sb="3" eb="5">
      <t>ノウリョク</t>
    </rPh>
    <phoneticPr fontId="3"/>
  </si>
  <si>
    <t>うまく出来なくててこずること。</t>
    <rPh sb="3" eb="5">
      <t>デキ</t>
    </rPh>
    <phoneticPr fontId="3"/>
  </si>
  <si>
    <t>絶頂期を過ぎて、衰えてくること。</t>
    <rPh sb="0" eb="3">
      <t>ゼッチョウキ</t>
    </rPh>
    <phoneticPr fontId="3"/>
  </si>
  <si>
    <t>どうしていいのかわからず困ること。</t>
    <rPh sb="12" eb="13">
      <t>コマ</t>
    </rPh>
    <phoneticPr fontId="3"/>
  </si>
  <si>
    <t>現状だけで判断せず、将来を気長に見守ること。</t>
    <rPh sb="13" eb="15">
      <t>キナガ</t>
    </rPh>
    <phoneticPr fontId="3"/>
  </si>
  <si>
    <t>連絡しても、返事がないこと。</t>
    <phoneticPr fontId="3"/>
  </si>
  <si>
    <t>くやしいことやつらいことをじっと我慢すること。</t>
    <phoneticPr fontId="3"/>
  </si>
  <si>
    <t>二歩目は思いきれず、ためらい足踏みすること。</t>
    <rPh sb="0" eb="3">
      <t>ニホメ</t>
    </rPh>
    <rPh sb="14" eb="16">
      <t>アシブ</t>
    </rPh>
    <phoneticPr fontId="3"/>
  </si>
  <si>
    <t>あきれたり驚いたりして、次の言葉が出てこないこと。</t>
    <rPh sb="5" eb="6">
      <t>オドロ</t>
    </rPh>
    <phoneticPr fontId="3"/>
  </si>
  <si>
    <t>忙しく手不足で、どんな手伝いでもほしいこと。</t>
    <rPh sb="4" eb="6">
      <t>フソク</t>
    </rPh>
    <phoneticPr fontId="3"/>
  </si>
  <si>
    <t>何の根拠も証拠もないこと。</t>
    <rPh sb="5" eb="7">
      <t>ショウコ</t>
    </rPh>
    <phoneticPr fontId="3"/>
  </si>
  <si>
    <t>欲しくてたまらない様子。</t>
    <rPh sb="0" eb="1">
      <t>ホ</t>
    </rPh>
    <phoneticPr fontId="3"/>
  </si>
  <si>
    <t>相手が強くて、とてもかなわないこと。</t>
    <phoneticPr fontId="3"/>
  </si>
  <si>
    <t>人を出し抜いて、驚かせること。</t>
    <rPh sb="8" eb="9">
      <t>オドロ</t>
    </rPh>
    <phoneticPr fontId="3"/>
  </si>
  <si>
    <t>得意で、自慢げな様子。</t>
    <rPh sb="4" eb="6">
      <t>ジマン</t>
    </rPh>
    <phoneticPr fontId="3"/>
  </si>
  <si>
    <t>自慢すること。</t>
    <phoneticPr fontId="3"/>
  </si>
  <si>
    <t>心の中が汚いこと。</t>
    <rPh sb="4" eb="5">
      <t>キタナ</t>
    </rPh>
    <phoneticPr fontId="3"/>
  </si>
  <si>
    <t>活気を失い、さびしくなる様子。</t>
    <rPh sb="3" eb="4">
      <t>ウシナ</t>
    </rPh>
    <phoneticPr fontId="3"/>
  </si>
  <si>
    <t>相手が予想していない時に、当然何かをしかけること。</t>
    <rPh sb="3" eb="5">
      <t>ヨソウ</t>
    </rPh>
    <phoneticPr fontId="3"/>
  </si>
  <si>
    <t>追いつめられ、逃げ出すことができない様子。</t>
    <rPh sb="7" eb="8">
      <t>ニ</t>
    </rPh>
    <rPh sb="9" eb="10">
      <t>ダ</t>
    </rPh>
    <phoneticPr fontId="3"/>
  </si>
  <si>
    <t>機嫌をそこねて、意固地になること。</t>
    <rPh sb="0" eb="2">
      <t>キゲン</t>
    </rPh>
    <rPh sb="8" eb="11">
      <t>イコジ</t>
    </rPh>
    <phoneticPr fontId="3"/>
  </si>
  <si>
    <t>たいへん美味しいこと。</t>
    <rPh sb="4" eb="6">
      <t>オイ</t>
    </rPh>
    <phoneticPr fontId="3"/>
  </si>
  <si>
    <t>たいへん苦労する。</t>
    <phoneticPr fontId="3"/>
  </si>
  <si>
    <t>安心して眠ること。</t>
    <phoneticPr fontId="3"/>
  </si>
  <si>
    <t>心配ごとや不愉快なことがあり、眉間にしわを寄せること。</t>
    <phoneticPr fontId="3"/>
  </si>
  <si>
    <t>過去のいざこざを、なかったことにすること。</t>
    <phoneticPr fontId="3"/>
  </si>
  <si>
    <t>努力したことが、すべて無駄になって消え去ってしまうこと。</t>
    <rPh sb="17" eb="18">
      <t>キ</t>
    </rPh>
    <rPh sb="19" eb="20">
      <t>サ</t>
    </rPh>
    <phoneticPr fontId="3"/>
  </si>
  <si>
    <t>大勢の人が静まりかえること。</t>
    <rPh sb="5" eb="6">
      <t>シズ</t>
    </rPh>
    <phoneticPr fontId="3"/>
  </si>
  <si>
    <t>同じことを繰り返し聞かされること。</t>
    <rPh sb="5" eb="6">
      <t>ク</t>
    </rPh>
    <rPh sb="7" eb="8">
      <t>カエ</t>
    </rPh>
    <phoneticPr fontId="3"/>
  </si>
  <si>
    <t>自分の失敗や弱点をつかれて、聞くのが辛いこと。</t>
    <rPh sb="6" eb="8">
      <t>ジャクテン</t>
    </rPh>
    <rPh sb="14" eb="15">
      <t>キ</t>
    </rPh>
    <rPh sb="18" eb="19">
      <t>ツラ</t>
    </rPh>
    <phoneticPr fontId="3"/>
  </si>
  <si>
    <t>うわさや情報を、早くから聞き知っていること。</t>
    <rPh sb="8" eb="9">
      <t>ハヤ</t>
    </rPh>
    <rPh sb="14" eb="15">
      <t>シ</t>
    </rPh>
    <phoneticPr fontId="3"/>
  </si>
  <si>
    <t>機嫌が悪く、ささいなことでも腹を立てる様子。</t>
    <rPh sb="0" eb="2">
      <t>キゲン</t>
    </rPh>
    <rPh sb="14" eb="15">
      <t>ハラ</t>
    </rPh>
    <rPh sb="16" eb="17">
      <t>タ</t>
    </rPh>
    <rPh sb="19" eb="21">
      <t>ヨウス</t>
    </rPh>
    <phoneticPr fontId="3"/>
  </si>
  <si>
    <t>自分の都合ばかり考えて、他人のことを考えないこと。</t>
    <rPh sb="12" eb="14">
      <t>タニン</t>
    </rPh>
    <phoneticPr fontId="3"/>
  </si>
  <si>
    <t>自信に満ちた態度をとること。</t>
    <rPh sb="6" eb="8">
      <t>タイド</t>
    </rPh>
    <phoneticPr fontId="3"/>
  </si>
  <si>
    <t>良いものを見て、物の価値を見分ける力がつくこと。</t>
    <rPh sb="0" eb="1">
      <t>イ</t>
    </rPh>
    <rPh sb="5" eb="6">
      <t>ミ</t>
    </rPh>
    <rPh sb="8" eb="9">
      <t>モノ</t>
    </rPh>
    <rPh sb="10" eb="12">
      <t>カチ</t>
    </rPh>
    <rPh sb="13" eb="15">
      <t>ミワ</t>
    </rPh>
    <phoneticPr fontId="3"/>
  </si>
  <si>
    <t>行動や態度がひどすぎて、だまって見ていられないこと。</t>
    <rPh sb="0" eb="2">
      <t>コウドウ</t>
    </rPh>
    <rPh sb="3" eb="5">
      <t>タイド</t>
    </rPh>
    <phoneticPr fontId="3"/>
  </si>
  <si>
    <t>怖い目つきをすること。</t>
    <rPh sb="0" eb="1">
      <t>コワ</t>
    </rPh>
    <rPh sb="2" eb="3">
      <t>メ</t>
    </rPh>
    <phoneticPr fontId="3"/>
  </si>
  <si>
    <t>とても苦しくて目の玉を動かすこと。</t>
    <phoneticPr fontId="3"/>
  </si>
  <si>
    <t>物事が突然であること。</t>
    <rPh sb="0" eb="2">
      <t>モノゴト</t>
    </rPh>
    <phoneticPr fontId="3"/>
  </si>
  <si>
    <t>万に一つの幸運をねらい、当て推量で何かすること。</t>
    <rPh sb="14" eb="16">
      <t>スイリョウ</t>
    </rPh>
    <phoneticPr fontId="3"/>
  </si>
  <si>
    <t>手が出せず、見ているだけの状態。</t>
    <rPh sb="6" eb="7">
      <t>ミ</t>
    </rPh>
    <rPh sb="13" eb="15">
      <t>ジョウタイ</t>
    </rPh>
    <phoneticPr fontId="3"/>
  </si>
  <si>
    <t>追いつめられて、せっぱつまった時に、頼りにならないものまで頼りにすること。</t>
    <rPh sb="15" eb="16">
      <t>トキ</t>
    </rPh>
    <phoneticPr fontId="3"/>
  </si>
  <si>
    <t>いっそう大げさにすること。</t>
    <phoneticPr fontId="3"/>
  </si>
  <si>
    <t>慣用句プリント</t>
    <rPh sb="0" eb="3">
      <t>カンヨウク</t>
    </rPh>
    <phoneticPr fontId="1"/>
  </si>
  <si>
    <t>意味を下から選んで、その番号を書いてください。</t>
    <rPh sb="0" eb="2">
      <t>イミ</t>
    </rPh>
    <rPh sb="3" eb="4">
      <t>シタ</t>
    </rPh>
    <rPh sb="6" eb="7">
      <t>エラ</t>
    </rPh>
    <rPh sb="12" eb="14">
      <t>バンゴウ</t>
    </rPh>
    <rPh sb="15" eb="16">
      <t>カ</t>
    </rPh>
    <phoneticPr fontId="1"/>
  </si>
  <si>
    <t>1</t>
  </si>
  <si>
    <t>1</t>
    <phoneticPr fontId="1"/>
  </si>
  <si>
    <t>2</t>
  </si>
  <si>
    <t>2</t>
    <phoneticPr fontId="1"/>
  </si>
  <si>
    <t>3</t>
  </si>
  <si>
    <t>3</t>
    <phoneticPr fontId="1"/>
  </si>
  <si>
    <t>4</t>
  </si>
  <si>
    <t>4</t>
    <phoneticPr fontId="1"/>
  </si>
  <si>
    <t>5</t>
  </si>
  <si>
    <t>5</t>
    <phoneticPr fontId="1"/>
  </si>
  <si>
    <t>6</t>
  </si>
  <si>
    <t>6</t>
    <phoneticPr fontId="1"/>
  </si>
  <si>
    <t>7</t>
  </si>
  <si>
    <t>7</t>
    <phoneticPr fontId="1"/>
  </si>
  <si>
    <t>8</t>
  </si>
  <si>
    <t>8</t>
    <phoneticPr fontId="1"/>
  </si>
  <si>
    <t>9</t>
  </si>
  <si>
    <t>9</t>
    <phoneticPr fontId="1"/>
  </si>
  <si>
    <t>10</t>
  </si>
  <si>
    <t>10</t>
    <phoneticPr fontId="1"/>
  </si>
  <si>
    <t>11</t>
  </si>
  <si>
    <t>11</t>
    <phoneticPr fontId="1"/>
  </si>
  <si>
    <t>12</t>
  </si>
  <si>
    <t>12</t>
    <phoneticPr fontId="1"/>
  </si>
  <si>
    <t>13</t>
  </si>
  <si>
    <t>13</t>
    <phoneticPr fontId="1"/>
  </si>
  <si>
    <t>14</t>
  </si>
  <si>
    <t>14</t>
    <phoneticPr fontId="1"/>
  </si>
  <si>
    <t>15</t>
  </si>
  <si>
    <t>15</t>
    <phoneticPr fontId="1"/>
  </si>
  <si>
    <t>16</t>
  </si>
  <si>
    <t>16</t>
    <phoneticPr fontId="1"/>
  </si>
  <si>
    <t>17</t>
  </si>
  <si>
    <t>17</t>
    <phoneticPr fontId="1"/>
  </si>
  <si>
    <t>18</t>
  </si>
  <si>
    <t>18</t>
    <phoneticPr fontId="1"/>
  </si>
  <si>
    <t>ショートカットキー［F9］を押すと更新できます。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</si>
</sst>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AR P教科書体M"/>
      <family val="4"/>
      <charset val="128"/>
    </font>
    <font>
      <b/>
      <sz val="18"/>
      <name val="AR P教科書体M"/>
      <family val="4"/>
      <charset val="128"/>
    </font>
    <font>
      <b/>
      <sz val="14"/>
      <name val="AR P教科書体M"/>
      <family val="4"/>
      <charset val="128"/>
    </font>
    <font>
      <b/>
      <sz val="10"/>
      <name val="AR P教科書体M"/>
      <family val="4"/>
      <charset val="128"/>
    </font>
    <font>
      <b/>
      <sz val="14"/>
      <color rgb="FFFF0000"/>
      <name val="AR P教科書体M"/>
      <family val="4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textRotation="255"/>
    </xf>
    <xf numFmtId="0" fontId="6" fillId="0" borderId="4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top" textRotation="255"/>
    </xf>
    <xf numFmtId="0" fontId="4" fillId="0" borderId="1" xfId="0" applyFont="1" applyBorder="1" applyAlignment="1">
      <alignment horizontal="center" vertical="top" textRotation="255" wrapText="1"/>
    </xf>
    <xf numFmtId="0" fontId="4" fillId="0" borderId="2" xfId="0" applyFont="1" applyBorder="1" applyAlignment="1">
      <alignment horizontal="center" vertical="top" textRotation="255" wrapText="1"/>
    </xf>
    <xf numFmtId="0" fontId="4" fillId="0" borderId="0" xfId="0" applyFont="1" applyAlignment="1">
      <alignment horizontal="center" vertical="top" textRotation="255"/>
    </xf>
    <xf numFmtId="0" fontId="9" fillId="0" borderId="0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D4D-4F42-A442-8949F3966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8048"/>
        <c:axId val="1"/>
      </c:lineChart>
      <c:catAx>
        <c:axId val="685048048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504804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BAB-4DC2-A54E-F164FF7C4E6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BAB-4DC2-A54E-F164FF7C4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6408"/>
        <c:axId val="1"/>
      </c:lineChart>
      <c:catAx>
        <c:axId val="685046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is-IS" altLang="ja-JP"/>
                  <a:t>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8504640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027-406B-9487-6DBC14A3F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8048"/>
        <c:axId val="1"/>
      </c:lineChart>
      <c:catAx>
        <c:axId val="685048048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504804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3B7-42D8-87CE-1DD68B92925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3B7-42D8-87CE-1DD68B929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6408"/>
        <c:axId val="1"/>
      </c:lineChart>
      <c:catAx>
        <c:axId val="685046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is-IS" altLang="ja-JP"/>
                  <a:t>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8504640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BCF-439C-BF47-29025CCDB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8048"/>
        <c:axId val="1"/>
      </c:lineChart>
      <c:catAx>
        <c:axId val="685048048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504804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8A6-4F27-8F4C-8CF85CF3703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8A6-4F27-8F4C-8CF85CF3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6408"/>
        <c:axId val="1"/>
      </c:lineChart>
      <c:catAx>
        <c:axId val="685046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is-IS" altLang="ja-JP"/>
                  <a:t>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8504640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97-4F82-A117-83032A2A4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8048"/>
        <c:axId val="1"/>
      </c:lineChart>
      <c:catAx>
        <c:axId val="685048048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504804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139-4C22-9342-22EC51C2199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139-4C22-9342-22EC51C21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46408"/>
        <c:axId val="1"/>
      </c:lineChart>
      <c:catAx>
        <c:axId val="685046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is-IS" altLang="ja-JP"/>
                  <a:t>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8504640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7C50DB2-EA9C-4F2C-81E3-25629F193AFB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71E70D4-188B-4A2F-96C2-269D6976E068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00E1A87-645B-4313-BC5A-40F3C24E09D9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4AF163D-0DA0-4797-9E28-A11DE25D1565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9E55CA2-AB4B-4EFC-8764-E3AC41DB06BC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AAAEA65-7EFA-4B8B-8ED9-6A062B480198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DFFCA50-F5D2-4FF5-BD49-9CBE63CF4469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49620049-EBE8-47ED-B03D-BB8A5FEE76D9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1AD78FB-6F6C-4102-A426-4A6AF6F1D3E6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E7B6CEEC-49BA-4B4E-8DCF-17D24FDC1311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66849303-239B-4519-8048-6BBABB7CC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13" name="グラフ 20">
          <a:extLst>
            <a:ext uri="{FF2B5EF4-FFF2-40B4-BE49-F238E27FC236}">
              <a16:creationId xmlns:a16="http://schemas.microsoft.com/office/drawing/2014/main" id="{726E05DF-50B5-4AF2-877D-BA2BF1BAC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4" name="Rectangle 23">
          <a:extLst>
            <a:ext uri="{FF2B5EF4-FFF2-40B4-BE49-F238E27FC236}">
              <a16:creationId xmlns:a16="http://schemas.microsoft.com/office/drawing/2014/main" id="{060909BC-F1F2-477C-B6FB-AC1E8474A1F6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5" name="Text Box 24">
          <a:extLst>
            <a:ext uri="{FF2B5EF4-FFF2-40B4-BE49-F238E27FC236}">
              <a16:creationId xmlns:a16="http://schemas.microsoft.com/office/drawing/2014/main" id="{2CC1F586-1B9F-4F81-9202-B52B6A415D83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4777C0D4-2668-4DE5-B247-2D620816E60C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○○○○自治会だより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7" name="Text Box 26">
          <a:extLst>
            <a:ext uri="{FF2B5EF4-FFF2-40B4-BE49-F238E27FC236}">
              <a16:creationId xmlns:a16="http://schemas.microsoft.com/office/drawing/2014/main" id="{DD30CBB8-1313-4E69-9BBE-3C7C55EC1840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平成○○年○○月○○日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8" name="Text Box 27">
          <a:extLst>
            <a:ext uri="{FF2B5EF4-FFF2-40B4-BE49-F238E27FC236}">
              <a16:creationId xmlns:a16="http://schemas.microsoft.com/office/drawing/2014/main" id="{24C5EFF8-93E3-41FF-B567-CA4C5C6682B2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91440" tIns="0" rIns="91440" bIns="0" anchor="ctr" upright="1"/>
        <a:lstStyle/>
        <a:p>
          <a:pPr algn="l" rtl="0">
            <a:defRPr sz="1000"/>
          </a:pPr>
          <a:r>
            <a:rPr lang="ja-JP" altLang="en-US" sz="4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新聞タイトル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9" name="Text Box 28">
          <a:extLst>
            <a:ext uri="{FF2B5EF4-FFF2-40B4-BE49-F238E27FC236}">
              <a16:creationId xmlns:a16="http://schemas.microsoft.com/office/drawing/2014/main" id="{B0D623DD-51E3-43DE-9C4A-85CF4AD9923A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発行所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○○○○編集部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" name="Text Box 29">
          <a:extLst>
            <a:ext uri="{FF2B5EF4-FFF2-40B4-BE49-F238E27FC236}">
              <a16:creationId xmlns:a16="http://schemas.microsoft.com/office/drawing/2014/main" id="{825C95EA-B9A4-4027-A46A-2774469B1F8D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宣伝や標語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1" name="Text Box 30">
          <a:extLst>
            <a:ext uri="{FF2B5EF4-FFF2-40B4-BE49-F238E27FC236}">
              <a16:creationId xmlns:a16="http://schemas.microsoft.com/office/drawing/2014/main" id="{EA4E6297-EE67-4827-AEBE-986E074F3E35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73152" bIns="41148" anchor="ctr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見出し1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DEE633C6-2A32-4C18-A587-80A5CC73DD08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1CE47C63-1227-465E-9091-7FC601186E6E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54864" tIns="0" rIns="54864" bIns="0" anchor="ctr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4" name="Text Box 34">
          <a:extLst>
            <a:ext uri="{FF2B5EF4-FFF2-40B4-BE49-F238E27FC236}">
              <a16:creationId xmlns:a16="http://schemas.microsoft.com/office/drawing/2014/main" id="{AEFA3A29-C204-455A-9241-C0C5EFFF9371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記事2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5" name="Text Box 36">
          <a:extLst>
            <a:ext uri="{FF2B5EF4-FFF2-40B4-BE49-F238E27FC236}">
              <a16:creationId xmlns:a16="http://schemas.microsoft.com/office/drawing/2014/main" id="{2B8DDF36-4E1F-4BCA-893E-F82D12EC1951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記事1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6" name="Text Box 38">
          <a:extLst>
            <a:ext uri="{FF2B5EF4-FFF2-40B4-BE49-F238E27FC236}">
              <a16:creationId xmlns:a16="http://schemas.microsoft.com/office/drawing/2014/main" id="{A3B57856-40EE-4892-9BCA-5674029AD72D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記事3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720CB924-A321-43C9-8482-3626968EA656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記事5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8" name="Text Box 40">
          <a:extLst>
            <a:ext uri="{FF2B5EF4-FFF2-40B4-BE49-F238E27FC236}">
              <a16:creationId xmlns:a16="http://schemas.microsoft.com/office/drawing/2014/main" id="{2F37ECC3-8E17-4DBA-B4D0-8D31A7587DBA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記事6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9" name="Line 41">
          <a:extLst>
            <a:ext uri="{FF2B5EF4-FFF2-40B4-BE49-F238E27FC236}">
              <a16:creationId xmlns:a16="http://schemas.microsoft.com/office/drawing/2014/main" id="{E533DEF8-635D-43EC-99CC-8CD509EE4F5B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0" name="Line 42">
          <a:extLst>
            <a:ext uri="{FF2B5EF4-FFF2-40B4-BE49-F238E27FC236}">
              <a16:creationId xmlns:a16="http://schemas.microsoft.com/office/drawing/2014/main" id="{4EAFCCC6-C98E-440C-A789-14FBC5A7AFAE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1" name="Line 47">
          <a:extLst>
            <a:ext uri="{FF2B5EF4-FFF2-40B4-BE49-F238E27FC236}">
              <a16:creationId xmlns:a16="http://schemas.microsoft.com/office/drawing/2014/main" id="{1F4F6EA7-A64E-46FA-8687-6F7EA0002E44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2" name="Line 48">
          <a:extLst>
            <a:ext uri="{FF2B5EF4-FFF2-40B4-BE49-F238E27FC236}">
              <a16:creationId xmlns:a16="http://schemas.microsoft.com/office/drawing/2014/main" id="{DEA7763B-8334-456E-86DB-B6043ADA7090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3" name="Text Box 49">
          <a:extLst>
            <a:ext uri="{FF2B5EF4-FFF2-40B4-BE49-F238E27FC236}">
              <a16:creationId xmlns:a16="http://schemas.microsoft.com/office/drawing/2014/main" id="{13EA2AFA-406C-47DB-88ED-B11C5C2F936E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記事4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4" name="Text Box 50">
          <a:extLst>
            <a:ext uri="{FF2B5EF4-FFF2-40B4-BE49-F238E27FC236}">
              <a16:creationId xmlns:a16="http://schemas.microsoft.com/office/drawing/2014/main" id="{7D0ADD31-2417-41C6-93CE-359B19C8B41B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  <a:p>
          <a:pPr algn="l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5" name="Rectangle 51">
          <a:extLst>
            <a:ext uri="{FF2B5EF4-FFF2-40B4-BE49-F238E27FC236}">
              <a16:creationId xmlns:a16="http://schemas.microsoft.com/office/drawing/2014/main" id="{45D6EFA0-FB7C-4358-ACB8-7D289D89F9CE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6" name="Text Box 52">
          <a:extLst>
            <a:ext uri="{FF2B5EF4-FFF2-40B4-BE49-F238E27FC236}">
              <a16:creationId xmlns:a16="http://schemas.microsoft.com/office/drawing/2014/main" id="{1B5A0C7D-D603-4411-A390-A8B67F41DE71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見出し2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7" name="Rectangle 53">
          <a:extLst>
            <a:ext uri="{FF2B5EF4-FFF2-40B4-BE49-F238E27FC236}">
              <a16:creationId xmlns:a16="http://schemas.microsoft.com/office/drawing/2014/main" id="{B4D31848-C491-4A93-A395-BC50BFF25F1A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8" name="WordArt 61">
          <a:extLst>
            <a:ext uri="{FF2B5EF4-FFF2-40B4-BE49-F238E27FC236}">
              <a16:creationId xmlns:a16="http://schemas.microsoft.com/office/drawing/2014/main" id="{35918AFF-2A73-477E-B804-62176590B2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23925" y="1714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716352"/>
            </a:avLst>
          </a:prstTxWarp>
        </a:bodyPr>
        <a:lstStyle/>
        <a:p>
          <a:pPr algn="ctr" rtl="0">
            <a:buNone/>
          </a:pPr>
          <a:r>
            <a:rPr lang="ja-JP" altLang="en-US" sz="9600" b="1" kern="10" spc="0">
              <a:ln w="57150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新年会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9" name="Text Box 64">
          <a:extLst>
            <a:ext uri="{FF2B5EF4-FFF2-40B4-BE49-F238E27FC236}">
              <a16:creationId xmlns:a16="http://schemas.microsoft.com/office/drawing/2014/main" id="{9A47468D-2155-4D43-AEF9-80F0DB28D71D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82296" tIns="50292" rIns="0" bIns="0" anchor="t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日時：12月19日（日）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時間：18：00～20：30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場所：レストラン○○○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 川上町3-15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会費：3500円</a:t>
          </a: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（飲み放題）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0" name="Text Box 69">
          <a:extLst>
            <a:ext uri="{FF2B5EF4-FFF2-40B4-BE49-F238E27FC236}">
              <a16:creationId xmlns:a16="http://schemas.microsoft.com/office/drawing/2014/main" id="{6C2CA9B7-08C7-4F80-A391-5CC99274489F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0" bIns="0" anchor="t" upright="1"/>
        <a:lstStyle/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この機会にぜひ会員同士の</a:t>
          </a:r>
        </a:p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親睦を深めてください。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1" name="Text Box 70">
          <a:extLst>
            <a:ext uri="{FF2B5EF4-FFF2-40B4-BE49-F238E27FC236}">
              <a16:creationId xmlns:a16="http://schemas.microsoft.com/office/drawing/2014/main" id="{55C4762E-57EE-42DD-B0F9-1930ADA60512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32004" rIns="54864" bIns="0" anchor="t" upright="1"/>
        <a:lstStyle/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○○○○会</a:t>
          </a:r>
        </a:p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会長　○○　○○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2" name="Rectangle 72">
          <a:extLst>
            <a:ext uri="{FF2B5EF4-FFF2-40B4-BE49-F238E27FC236}">
              <a16:creationId xmlns:a16="http://schemas.microsoft.com/office/drawing/2014/main" id="{876B5067-800E-4F5A-BD5C-22061FD3BC5A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3" name="Rectangle 73">
          <a:extLst>
            <a:ext uri="{FF2B5EF4-FFF2-40B4-BE49-F238E27FC236}">
              <a16:creationId xmlns:a16="http://schemas.microsoft.com/office/drawing/2014/main" id="{F3BB50E1-530E-4455-9864-1535EABC3F5C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54864" bIns="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暑中お見舞い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 申し上げます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4" name="Rectangle 74">
          <a:extLst>
            <a:ext uri="{FF2B5EF4-FFF2-40B4-BE49-F238E27FC236}">
              <a16:creationId xmlns:a16="http://schemas.microsoft.com/office/drawing/2014/main" id="{EC2E6860-FA1B-419A-8858-F6EAC93F07A4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45720" bIns="0" anchor="t" upright="1"/>
        <a:lstStyle/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暑さ厳しき折柄、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くれぐれもご自愛のほど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お祈り申し上げます。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平成○十○年 盛夏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5" name="Rectangle 75">
          <a:extLst>
            <a:ext uri="{FF2B5EF4-FFF2-40B4-BE49-F238E27FC236}">
              <a16:creationId xmlns:a16="http://schemas.microsoft.com/office/drawing/2014/main" id="{30407C41-0F08-4932-AE47-B1AFF7F5BC63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S行書体"/>
            <a:ea typeface="HGS行書体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〒○○○ー○○○○</a:t>
          </a: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○○県○○市○○町○○　○○‐○○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　　葉山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雄二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2025F5D7-C97C-4055-8070-667D6A83223B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16E0B326-618A-44F1-A280-99DDC56E1A4A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7749CC8E-B622-483F-9835-ED79F4ED1EDD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Rectangle 4">
          <a:extLst>
            <a:ext uri="{FF2B5EF4-FFF2-40B4-BE49-F238E27FC236}">
              <a16:creationId xmlns:a16="http://schemas.microsoft.com/office/drawing/2014/main" id="{1CDF7EA9-D81C-42CB-9F41-66EDFE315BC4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Rectangle 5">
          <a:extLst>
            <a:ext uri="{FF2B5EF4-FFF2-40B4-BE49-F238E27FC236}">
              <a16:creationId xmlns:a16="http://schemas.microsoft.com/office/drawing/2014/main" id="{C0FC5A98-AB31-4ACC-A997-9E41FFFAEC98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Rectangle 6">
          <a:extLst>
            <a:ext uri="{FF2B5EF4-FFF2-40B4-BE49-F238E27FC236}">
              <a16:creationId xmlns:a16="http://schemas.microsoft.com/office/drawing/2014/main" id="{99A879D4-CBDE-4F98-B782-9CC01CA8D2D2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2" name="Rectangle 7">
          <a:extLst>
            <a:ext uri="{FF2B5EF4-FFF2-40B4-BE49-F238E27FC236}">
              <a16:creationId xmlns:a16="http://schemas.microsoft.com/office/drawing/2014/main" id="{7C556E36-38FE-4A06-927C-B92E2C65DD94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" name="Rectangle 8">
          <a:extLst>
            <a:ext uri="{FF2B5EF4-FFF2-40B4-BE49-F238E27FC236}">
              <a16:creationId xmlns:a16="http://schemas.microsoft.com/office/drawing/2014/main" id="{4D882AE9-B478-40CB-9E8C-92B122442619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4" name="Rectangle 9">
          <a:extLst>
            <a:ext uri="{FF2B5EF4-FFF2-40B4-BE49-F238E27FC236}">
              <a16:creationId xmlns:a16="http://schemas.microsoft.com/office/drawing/2014/main" id="{2A28DBA8-A78F-4390-8AAF-9FEF97D2AEFE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5" name="Line 10">
          <a:extLst>
            <a:ext uri="{FF2B5EF4-FFF2-40B4-BE49-F238E27FC236}">
              <a16:creationId xmlns:a16="http://schemas.microsoft.com/office/drawing/2014/main" id="{5CA444A0-C36B-496C-B5AE-70C340E6C350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56" name="グラフ 11">
          <a:extLst>
            <a:ext uri="{FF2B5EF4-FFF2-40B4-BE49-F238E27FC236}">
              <a16:creationId xmlns:a16="http://schemas.microsoft.com/office/drawing/2014/main" id="{14BD9D03-1567-4DDB-95F2-7D8ED564C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57" name="グラフ 20">
          <a:extLst>
            <a:ext uri="{FF2B5EF4-FFF2-40B4-BE49-F238E27FC236}">
              <a16:creationId xmlns:a16="http://schemas.microsoft.com/office/drawing/2014/main" id="{FDFD5BB5-D327-466D-9704-2720AA7FC9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8" name="Rectangle 23">
          <a:extLst>
            <a:ext uri="{FF2B5EF4-FFF2-40B4-BE49-F238E27FC236}">
              <a16:creationId xmlns:a16="http://schemas.microsoft.com/office/drawing/2014/main" id="{A6FA6828-0B87-4341-A4CE-7DA04BA66DA9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9" name="Text Box 24">
          <a:extLst>
            <a:ext uri="{FF2B5EF4-FFF2-40B4-BE49-F238E27FC236}">
              <a16:creationId xmlns:a16="http://schemas.microsoft.com/office/drawing/2014/main" id="{837C82A7-2C8A-4B54-9C00-A091704F74FC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0" name="Text Box 25">
          <a:extLst>
            <a:ext uri="{FF2B5EF4-FFF2-40B4-BE49-F238E27FC236}">
              <a16:creationId xmlns:a16="http://schemas.microsoft.com/office/drawing/2014/main" id="{61814FDB-E0B1-40C2-B8E3-B7B5596F7B4A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○○○○自治会だより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" name="Text Box 26">
          <a:extLst>
            <a:ext uri="{FF2B5EF4-FFF2-40B4-BE49-F238E27FC236}">
              <a16:creationId xmlns:a16="http://schemas.microsoft.com/office/drawing/2014/main" id="{0164E55F-B88F-4727-8532-B2737A6ADF6E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平成○○年○○月○○日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2" name="Text Box 27">
          <a:extLst>
            <a:ext uri="{FF2B5EF4-FFF2-40B4-BE49-F238E27FC236}">
              <a16:creationId xmlns:a16="http://schemas.microsoft.com/office/drawing/2014/main" id="{CB38C0A6-D2C4-4058-89FA-3EE9109BBA2B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91440" tIns="0" rIns="91440" bIns="0" anchor="ctr" upright="1"/>
        <a:lstStyle/>
        <a:p>
          <a:pPr algn="l" rtl="0">
            <a:defRPr sz="1000"/>
          </a:pPr>
          <a:r>
            <a:rPr lang="ja-JP" altLang="en-US" sz="4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新聞タイトル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3" name="Text Box 28">
          <a:extLst>
            <a:ext uri="{FF2B5EF4-FFF2-40B4-BE49-F238E27FC236}">
              <a16:creationId xmlns:a16="http://schemas.microsoft.com/office/drawing/2014/main" id="{7E6E8AFA-B6C3-4931-943B-349441E34064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発行所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○○○○編集部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4" name="Text Box 29">
          <a:extLst>
            <a:ext uri="{FF2B5EF4-FFF2-40B4-BE49-F238E27FC236}">
              <a16:creationId xmlns:a16="http://schemas.microsoft.com/office/drawing/2014/main" id="{2F354E73-C381-4418-A455-E6263F8AF037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宣伝や標語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5" name="Text Box 30">
          <a:extLst>
            <a:ext uri="{FF2B5EF4-FFF2-40B4-BE49-F238E27FC236}">
              <a16:creationId xmlns:a16="http://schemas.microsoft.com/office/drawing/2014/main" id="{E51BDC89-93EF-4805-BBF4-9ED1CCA08E27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73152" bIns="41148" anchor="ctr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6" name="Text Box 31">
          <a:extLst>
            <a:ext uri="{FF2B5EF4-FFF2-40B4-BE49-F238E27FC236}">
              <a16:creationId xmlns:a16="http://schemas.microsoft.com/office/drawing/2014/main" id="{9CDA327D-B029-48A2-926E-A471B143FCE7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7" name="Text Box 32">
          <a:extLst>
            <a:ext uri="{FF2B5EF4-FFF2-40B4-BE49-F238E27FC236}">
              <a16:creationId xmlns:a16="http://schemas.microsoft.com/office/drawing/2014/main" id="{FB7EC502-7015-4621-9F81-17F29B46E2FC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54864" tIns="0" rIns="54864" bIns="0" anchor="ctr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8" name="Text Box 34">
          <a:extLst>
            <a:ext uri="{FF2B5EF4-FFF2-40B4-BE49-F238E27FC236}">
              <a16:creationId xmlns:a16="http://schemas.microsoft.com/office/drawing/2014/main" id="{A08F76B3-B249-4E7C-98A6-E13C605E1124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9" name="Text Box 36">
          <a:extLst>
            <a:ext uri="{FF2B5EF4-FFF2-40B4-BE49-F238E27FC236}">
              <a16:creationId xmlns:a16="http://schemas.microsoft.com/office/drawing/2014/main" id="{62CC4E66-9534-4D01-ADBC-410C444D78E2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0" name="Text Box 38">
          <a:extLst>
            <a:ext uri="{FF2B5EF4-FFF2-40B4-BE49-F238E27FC236}">
              <a16:creationId xmlns:a16="http://schemas.microsoft.com/office/drawing/2014/main" id="{FCFCE87B-A299-4C8C-911C-3F8ECE2C6253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" name="Text Box 39">
          <a:extLst>
            <a:ext uri="{FF2B5EF4-FFF2-40B4-BE49-F238E27FC236}">
              <a16:creationId xmlns:a16="http://schemas.microsoft.com/office/drawing/2014/main" id="{49D94851-4ECE-43EC-8847-94F38A869A2F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記事5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2" name="Text Box 40">
          <a:extLst>
            <a:ext uri="{FF2B5EF4-FFF2-40B4-BE49-F238E27FC236}">
              <a16:creationId xmlns:a16="http://schemas.microsoft.com/office/drawing/2014/main" id="{4C06A9DC-F84D-49C7-8D20-DE5701B0EBEF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記事6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3" name="Line 41">
          <a:extLst>
            <a:ext uri="{FF2B5EF4-FFF2-40B4-BE49-F238E27FC236}">
              <a16:creationId xmlns:a16="http://schemas.microsoft.com/office/drawing/2014/main" id="{73588893-118B-410C-B106-28047D99D3D3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4" name="Line 42">
          <a:extLst>
            <a:ext uri="{FF2B5EF4-FFF2-40B4-BE49-F238E27FC236}">
              <a16:creationId xmlns:a16="http://schemas.microsoft.com/office/drawing/2014/main" id="{23FA630B-C518-490B-8473-BFE64A4E1E03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5" name="Line 47">
          <a:extLst>
            <a:ext uri="{FF2B5EF4-FFF2-40B4-BE49-F238E27FC236}">
              <a16:creationId xmlns:a16="http://schemas.microsoft.com/office/drawing/2014/main" id="{E42092F4-7CF8-4B05-8A77-D7A420FB9E15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6" name="Line 48">
          <a:extLst>
            <a:ext uri="{FF2B5EF4-FFF2-40B4-BE49-F238E27FC236}">
              <a16:creationId xmlns:a16="http://schemas.microsoft.com/office/drawing/2014/main" id="{44AD7E09-001B-4646-ADBB-79CA82881DCE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7" name="Text Box 49">
          <a:extLst>
            <a:ext uri="{FF2B5EF4-FFF2-40B4-BE49-F238E27FC236}">
              <a16:creationId xmlns:a16="http://schemas.microsoft.com/office/drawing/2014/main" id="{DCCE50FF-6443-4528-9838-BA212C314C41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記事4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8" name="Text Box 50">
          <a:extLst>
            <a:ext uri="{FF2B5EF4-FFF2-40B4-BE49-F238E27FC236}">
              <a16:creationId xmlns:a16="http://schemas.microsoft.com/office/drawing/2014/main" id="{8D489B89-E708-4063-B09D-827B7932C9CD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  <a:p>
          <a:pPr algn="l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9" name="Rectangle 51">
          <a:extLst>
            <a:ext uri="{FF2B5EF4-FFF2-40B4-BE49-F238E27FC236}">
              <a16:creationId xmlns:a16="http://schemas.microsoft.com/office/drawing/2014/main" id="{C8E4EECD-9D94-4CFF-9A18-D7F6A8E9B9CA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0" name="Text Box 52">
          <a:extLst>
            <a:ext uri="{FF2B5EF4-FFF2-40B4-BE49-F238E27FC236}">
              <a16:creationId xmlns:a16="http://schemas.microsoft.com/office/drawing/2014/main" id="{A8E09BDA-E02D-4375-9CD4-F1151BEE6B10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" name="Rectangle 53">
          <a:extLst>
            <a:ext uri="{FF2B5EF4-FFF2-40B4-BE49-F238E27FC236}">
              <a16:creationId xmlns:a16="http://schemas.microsoft.com/office/drawing/2014/main" id="{7B066E41-EDDF-4FD6-B446-58D90810AA91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" name="WordArt 61">
          <a:extLst>
            <a:ext uri="{FF2B5EF4-FFF2-40B4-BE49-F238E27FC236}">
              <a16:creationId xmlns:a16="http://schemas.microsoft.com/office/drawing/2014/main" id="{DA4F911C-67A4-4D32-9BFC-B535E97394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4800" y="1714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716352"/>
            </a:avLst>
          </a:prstTxWarp>
        </a:bodyPr>
        <a:lstStyle/>
        <a:p>
          <a:pPr algn="ctr" rtl="0">
            <a:buNone/>
          </a:pPr>
          <a:r>
            <a:rPr lang="ja-JP" altLang="en-US" sz="9600" b="1" kern="10" spc="0">
              <a:ln w="57150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新年会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3" name="Text Box 64">
          <a:extLst>
            <a:ext uri="{FF2B5EF4-FFF2-40B4-BE49-F238E27FC236}">
              <a16:creationId xmlns:a16="http://schemas.microsoft.com/office/drawing/2014/main" id="{27C68B89-7716-43FD-8FDE-0615B2E235B2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82296" tIns="50292" rIns="0" bIns="0" anchor="t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日時：12月19日（日）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時間：18：00～20：30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場所：レストラン○○○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 川上町3-15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会費：3500円</a:t>
          </a: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（飲み放題）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4" name="Text Box 69">
          <a:extLst>
            <a:ext uri="{FF2B5EF4-FFF2-40B4-BE49-F238E27FC236}">
              <a16:creationId xmlns:a16="http://schemas.microsoft.com/office/drawing/2014/main" id="{D89B4D38-FF47-430D-B602-206AFF394C92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0" bIns="0" anchor="t" upright="1"/>
        <a:lstStyle/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この機会にぜひ会員同士の</a:t>
          </a:r>
        </a:p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親睦を深めてください。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5" name="Text Box 70">
          <a:extLst>
            <a:ext uri="{FF2B5EF4-FFF2-40B4-BE49-F238E27FC236}">
              <a16:creationId xmlns:a16="http://schemas.microsoft.com/office/drawing/2014/main" id="{8B414357-340A-4988-82FE-FC0282FF00C4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32004" rIns="54864" bIns="0" anchor="t" upright="1"/>
        <a:lstStyle/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○○○○会</a:t>
          </a:r>
        </a:p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会長　○○　○○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6" name="Rectangle 72">
          <a:extLst>
            <a:ext uri="{FF2B5EF4-FFF2-40B4-BE49-F238E27FC236}">
              <a16:creationId xmlns:a16="http://schemas.microsoft.com/office/drawing/2014/main" id="{CD9D2184-3D4C-4C3E-BABA-2DD9E5B84CE6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7" name="Rectangle 73">
          <a:extLst>
            <a:ext uri="{FF2B5EF4-FFF2-40B4-BE49-F238E27FC236}">
              <a16:creationId xmlns:a16="http://schemas.microsoft.com/office/drawing/2014/main" id="{7B28617E-DB5E-4531-AC32-CB67721E1197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54864" bIns="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暑中お見舞い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 申し上げます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8" name="Rectangle 74">
          <a:extLst>
            <a:ext uri="{FF2B5EF4-FFF2-40B4-BE49-F238E27FC236}">
              <a16:creationId xmlns:a16="http://schemas.microsoft.com/office/drawing/2014/main" id="{2356E3E7-F7DD-4757-AD7B-6246809EC8A1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45720" bIns="0" anchor="t" upright="1"/>
        <a:lstStyle/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暑さ厳しき折柄、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くれぐれもご自愛のほど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お祈り申し上げます。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平成○十○年 盛夏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9" name="Rectangle 75">
          <a:extLst>
            <a:ext uri="{FF2B5EF4-FFF2-40B4-BE49-F238E27FC236}">
              <a16:creationId xmlns:a16="http://schemas.microsoft.com/office/drawing/2014/main" id="{397C024C-69DD-4A26-9367-E6BDAFD0FA29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S行書体"/>
            <a:ea typeface="HGS行書体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〒○○○ー○○○○</a:t>
          </a: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○○県○○市○○町○○　○○‐○○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　　葉山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雄二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CDFF512-1505-4C64-8B4B-B8A3C35E29DC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C3A5B37-D15F-4A35-A3EE-AAC3002CA6B3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130F217-9930-4FBB-8144-2FE61C56582B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2F1FB65-D885-4B43-9C15-0FE64FA5FDF1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ED747EC-AADC-4DEA-B0F4-416288E9817C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22A9B95-1075-4D1E-B666-EB2CAA56C5A5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EBBF449A-2B26-48A5-8F7E-62FCE721B06B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8C20DE98-6E12-4C4A-A99A-2E0DEBB14B9E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A3A3E14-0EBE-4584-B851-0AE25CA28998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8B1EEED8-5F2B-48AC-8396-476682A170C6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CF933960-FB74-4579-84AB-10D8C118F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13" name="グラフ 20">
          <a:extLst>
            <a:ext uri="{FF2B5EF4-FFF2-40B4-BE49-F238E27FC236}">
              <a16:creationId xmlns:a16="http://schemas.microsoft.com/office/drawing/2014/main" id="{B8AD39A0-53AB-4EC5-B776-8E8F8840F7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4" name="Rectangle 23">
          <a:extLst>
            <a:ext uri="{FF2B5EF4-FFF2-40B4-BE49-F238E27FC236}">
              <a16:creationId xmlns:a16="http://schemas.microsoft.com/office/drawing/2014/main" id="{0543B9E8-755D-4C0A-9458-682566B2742E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5" name="Text Box 24">
          <a:extLst>
            <a:ext uri="{FF2B5EF4-FFF2-40B4-BE49-F238E27FC236}">
              <a16:creationId xmlns:a16="http://schemas.microsoft.com/office/drawing/2014/main" id="{17AB22F1-7E86-4E98-8B28-1D2EE336B94C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BC02E10C-2831-4971-99E9-8C897DE7416B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○○○○自治会だより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7" name="Text Box 26">
          <a:extLst>
            <a:ext uri="{FF2B5EF4-FFF2-40B4-BE49-F238E27FC236}">
              <a16:creationId xmlns:a16="http://schemas.microsoft.com/office/drawing/2014/main" id="{F1035AD7-74D8-4BF3-A103-9131E3FBE2FA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平成○○年○○月○○日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8" name="Text Box 27">
          <a:extLst>
            <a:ext uri="{FF2B5EF4-FFF2-40B4-BE49-F238E27FC236}">
              <a16:creationId xmlns:a16="http://schemas.microsoft.com/office/drawing/2014/main" id="{F68C7804-3BE3-4F50-A2A1-2FD94371FAF7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91440" tIns="0" rIns="91440" bIns="0" anchor="ctr" upright="1"/>
        <a:lstStyle/>
        <a:p>
          <a:pPr algn="l" rtl="0">
            <a:defRPr sz="1000"/>
          </a:pPr>
          <a:r>
            <a:rPr lang="ja-JP" altLang="en-US" sz="4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新聞タイトル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9" name="Text Box 28">
          <a:extLst>
            <a:ext uri="{FF2B5EF4-FFF2-40B4-BE49-F238E27FC236}">
              <a16:creationId xmlns:a16="http://schemas.microsoft.com/office/drawing/2014/main" id="{88BB00ED-1357-4119-842B-A0306C035B3F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発行所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○○○○編集部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0" name="Text Box 29">
          <a:extLst>
            <a:ext uri="{FF2B5EF4-FFF2-40B4-BE49-F238E27FC236}">
              <a16:creationId xmlns:a16="http://schemas.microsoft.com/office/drawing/2014/main" id="{3E8E780C-D5C4-4908-B82E-B4083D8BF7C5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宣伝や標語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1" name="Text Box 30">
          <a:extLst>
            <a:ext uri="{FF2B5EF4-FFF2-40B4-BE49-F238E27FC236}">
              <a16:creationId xmlns:a16="http://schemas.microsoft.com/office/drawing/2014/main" id="{055A7BFD-B9A1-4F8C-B87C-A5F97EF92705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73152" bIns="41148" anchor="ctr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見出し1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1B751C72-273A-4300-A1D6-F69087AB12CE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A086DB72-464D-443A-9A7C-AAE97613CDBF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54864" tIns="0" rIns="54864" bIns="0" anchor="ctr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4" name="Text Box 34">
          <a:extLst>
            <a:ext uri="{FF2B5EF4-FFF2-40B4-BE49-F238E27FC236}">
              <a16:creationId xmlns:a16="http://schemas.microsoft.com/office/drawing/2014/main" id="{D06EF48D-1C2B-4115-868D-E1AD2288238A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記事2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5" name="Text Box 36">
          <a:extLst>
            <a:ext uri="{FF2B5EF4-FFF2-40B4-BE49-F238E27FC236}">
              <a16:creationId xmlns:a16="http://schemas.microsoft.com/office/drawing/2014/main" id="{26C10DD0-22FE-4C9B-BA8E-1772BEF1276B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記事1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6" name="Text Box 38">
          <a:extLst>
            <a:ext uri="{FF2B5EF4-FFF2-40B4-BE49-F238E27FC236}">
              <a16:creationId xmlns:a16="http://schemas.microsoft.com/office/drawing/2014/main" id="{B81D2133-76DB-47D5-AB39-C4858179D535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記事3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9A319605-8EA5-46A5-A989-909F3A3EB1AB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記事5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8" name="Text Box 40">
          <a:extLst>
            <a:ext uri="{FF2B5EF4-FFF2-40B4-BE49-F238E27FC236}">
              <a16:creationId xmlns:a16="http://schemas.microsoft.com/office/drawing/2014/main" id="{5EF7DBA9-8114-4F5E-BB89-FEAC2DFE5E8F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記事6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9" name="Line 41">
          <a:extLst>
            <a:ext uri="{FF2B5EF4-FFF2-40B4-BE49-F238E27FC236}">
              <a16:creationId xmlns:a16="http://schemas.microsoft.com/office/drawing/2014/main" id="{D0F30DAF-3891-47E7-893B-2A0F193EB26E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0" name="Line 42">
          <a:extLst>
            <a:ext uri="{FF2B5EF4-FFF2-40B4-BE49-F238E27FC236}">
              <a16:creationId xmlns:a16="http://schemas.microsoft.com/office/drawing/2014/main" id="{6F68A149-C6E5-4AC0-933F-58FE2939BC20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1" name="Line 47">
          <a:extLst>
            <a:ext uri="{FF2B5EF4-FFF2-40B4-BE49-F238E27FC236}">
              <a16:creationId xmlns:a16="http://schemas.microsoft.com/office/drawing/2014/main" id="{7C6B8A22-A68F-411F-A951-B072B377C9FF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2" name="Line 48">
          <a:extLst>
            <a:ext uri="{FF2B5EF4-FFF2-40B4-BE49-F238E27FC236}">
              <a16:creationId xmlns:a16="http://schemas.microsoft.com/office/drawing/2014/main" id="{859C4BF9-9605-4DB4-953E-F661D3A7B0C4}"/>
            </a:ext>
          </a:extLst>
        </xdr:cNvPr>
        <xdr:cNvSpPr>
          <a:spLocks noChangeShapeType="1"/>
        </xdr:cNvSpPr>
      </xdr:nvSpPr>
      <xdr:spPr bwMode="auto">
        <a:xfrm>
          <a:off x="923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3" name="Text Box 49">
          <a:extLst>
            <a:ext uri="{FF2B5EF4-FFF2-40B4-BE49-F238E27FC236}">
              <a16:creationId xmlns:a16="http://schemas.microsoft.com/office/drawing/2014/main" id="{71241AD3-7142-4666-BBCA-F365630CDC13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記事4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4" name="Text Box 50">
          <a:extLst>
            <a:ext uri="{FF2B5EF4-FFF2-40B4-BE49-F238E27FC236}">
              <a16:creationId xmlns:a16="http://schemas.microsoft.com/office/drawing/2014/main" id="{11EA4234-BFAC-445A-9958-BB6BE3B9CADE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  <a:p>
          <a:pPr algn="l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5" name="Rectangle 51">
          <a:extLst>
            <a:ext uri="{FF2B5EF4-FFF2-40B4-BE49-F238E27FC236}">
              <a16:creationId xmlns:a16="http://schemas.microsoft.com/office/drawing/2014/main" id="{BB2296B4-5D2C-485D-A97E-8F9DE5C3C526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6" name="Text Box 52">
          <a:extLst>
            <a:ext uri="{FF2B5EF4-FFF2-40B4-BE49-F238E27FC236}">
              <a16:creationId xmlns:a16="http://schemas.microsoft.com/office/drawing/2014/main" id="{F7784111-67FB-476B-BE4F-48DEE1B27AF5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見出し2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7" name="Rectangle 53">
          <a:extLst>
            <a:ext uri="{FF2B5EF4-FFF2-40B4-BE49-F238E27FC236}">
              <a16:creationId xmlns:a16="http://schemas.microsoft.com/office/drawing/2014/main" id="{0C5BE9B7-F5C8-4768-AB68-BFD5010206EE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8" name="WordArt 61">
          <a:extLst>
            <a:ext uri="{FF2B5EF4-FFF2-40B4-BE49-F238E27FC236}">
              <a16:creationId xmlns:a16="http://schemas.microsoft.com/office/drawing/2014/main" id="{8B305B5B-D7E3-4C97-A47E-5EFFCBE286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23925" y="1714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716352"/>
            </a:avLst>
          </a:prstTxWarp>
        </a:bodyPr>
        <a:lstStyle/>
        <a:p>
          <a:pPr algn="ctr" rtl="0">
            <a:buNone/>
          </a:pPr>
          <a:r>
            <a:rPr lang="ja-JP" altLang="en-US" sz="9600" b="1" kern="10" spc="0">
              <a:ln w="57150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新年会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9" name="Text Box 64">
          <a:extLst>
            <a:ext uri="{FF2B5EF4-FFF2-40B4-BE49-F238E27FC236}">
              <a16:creationId xmlns:a16="http://schemas.microsoft.com/office/drawing/2014/main" id="{D620383C-5EAF-4325-8640-AB52802EC815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82296" tIns="50292" rIns="0" bIns="0" anchor="t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日時：12月19日（日）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時間：18：00～20：30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場所：レストラン○○○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 川上町3-15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会費：3500円</a:t>
          </a: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（飲み放題）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0" name="Text Box 69">
          <a:extLst>
            <a:ext uri="{FF2B5EF4-FFF2-40B4-BE49-F238E27FC236}">
              <a16:creationId xmlns:a16="http://schemas.microsoft.com/office/drawing/2014/main" id="{5537C4D2-955C-48BC-A9BC-C076F88E10F0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0" bIns="0" anchor="t" upright="1"/>
        <a:lstStyle/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この機会にぜひ会員同士の</a:t>
          </a:r>
        </a:p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親睦を深めてください。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1" name="Text Box 70">
          <a:extLst>
            <a:ext uri="{FF2B5EF4-FFF2-40B4-BE49-F238E27FC236}">
              <a16:creationId xmlns:a16="http://schemas.microsoft.com/office/drawing/2014/main" id="{3E31D88E-B17D-49E7-87EA-6176FDBB5C13}"/>
            </a:ext>
          </a:extLst>
        </xdr:cNvPr>
        <xdr:cNvSpPr txBox="1"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32004" rIns="54864" bIns="0" anchor="t" upright="1"/>
        <a:lstStyle/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○○○○会</a:t>
          </a:r>
        </a:p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会長　○○　○○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2" name="Rectangle 72">
          <a:extLst>
            <a:ext uri="{FF2B5EF4-FFF2-40B4-BE49-F238E27FC236}">
              <a16:creationId xmlns:a16="http://schemas.microsoft.com/office/drawing/2014/main" id="{025CA1F4-1C7C-455E-AD98-CF50ED670622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3" name="Rectangle 73">
          <a:extLst>
            <a:ext uri="{FF2B5EF4-FFF2-40B4-BE49-F238E27FC236}">
              <a16:creationId xmlns:a16="http://schemas.microsoft.com/office/drawing/2014/main" id="{E2333CE5-324B-49D0-AFC8-BF33085F3CD7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54864" bIns="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暑中お見舞い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 申し上げます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4" name="Rectangle 74">
          <a:extLst>
            <a:ext uri="{FF2B5EF4-FFF2-40B4-BE49-F238E27FC236}">
              <a16:creationId xmlns:a16="http://schemas.microsoft.com/office/drawing/2014/main" id="{0616D04C-D601-4977-A452-6F6B8D28B478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45720" bIns="0" anchor="t" upright="1"/>
        <a:lstStyle/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暑さ厳しき折柄、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くれぐれもご自愛のほど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お祈り申し上げます。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平成○十○年 盛夏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5" name="Rectangle 75">
          <a:extLst>
            <a:ext uri="{FF2B5EF4-FFF2-40B4-BE49-F238E27FC236}">
              <a16:creationId xmlns:a16="http://schemas.microsoft.com/office/drawing/2014/main" id="{9FC19398-7A7D-4D52-B62F-E965B3DFA967}"/>
            </a:ext>
          </a:extLst>
        </xdr:cNvPr>
        <xdr:cNvSpPr>
          <a:spLocks noChangeArrowheads="1"/>
        </xdr:cNvSpPr>
      </xdr:nvSpPr>
      <xdr:spPr bwMode="auto">
        <a:xfrm>
          <a:off x="923925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S行書体"/>
            <a:ea typeface="HGS行書体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〒○○○ー○○○○</a:t>
          </a: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○○県○○市○○町○○　○○‐○○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　　葉山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雄二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4E16D697-9B36-488F-A385-AC8E6245AFF8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D2421CFF-163D-4F6E-9E9A-75104BF180B5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33589472-CCC8-4CFB-ADF1-64526595CE2D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Rectangle 4">
          <a:extLst>
            <a:ext uri="{FF2B5EF4-FFF2-40B4-BE49-F238E27FC236}">
              <a16:creationId xmlns:a16="http://schemas.microsoft.com/office/drawing/2014/main" id="{4EB57773-0149-4126-9725-E8C15C1F39F2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Rectangle 5">
          <a:extLst>
            <a:ext uri="{FF2B5EF4-FFF2-40B4-BE49-F238E27FC236}">
              <a16:creationId xmlns:a16="http://schemas.microsoft.com/office/drawing/2014/main" id="{41A0EEFB-3992-469E-B04C-5A0A872F5544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Rectangle 6">
          <a:extLst>
            <a:ext uri="{FF2B5EF4-FFF2-40B4-BE49-F238E27FC236}">
              <a16:creationId xmlns:a16="http://schemas.microsoft.com/office/drawing/2014/main" id="{7D3A00D9-084E-4F71-8A02-9A1D453A24DB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2" name="Rectangle 7">
          <a:extLst>
            <a:ext uri="{FF2B5EF4-FFF2-40B4-BE49-F238E27FC236}">
              <a16:creationId xmlns:a16="http://schemas.microsoft.com/office/drawing/2014/main" id="{92AC6CAF-2694-4C90-8C4A-EFB442C63F46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3" name="Rectangle 8">
          <a:extLst>
            <a:ext uri="{FF2B5EF4-FFF2-40B4-BE49-F238E27FC236}">
              <a16:creationId xmlns:a16="http://schemas.microsoft.com/office/drawing/2014/main" id="{F03BC571-6A1C-46BC-B402-AF11CF593C39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4" name="Rectangle 9">
          <a:extLst>
            <a:ext uri="{FF2B5EF4-FFF2-40B4-BE49-F238E27FC236}">
              <a16:creationId xmlns:a16="http://schemas.microsoft.com/office/drawing/2014/main" id="{382D7DA5-CDD9-4BFE-8FE2-4CD44C812045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5" name="Line 10">
          <a:extLst>
            <a:ext uri="{FF2B5EF4-FFF2-40B4-BE49-F238E27FC236}">
              <a16:creationId xmlns:a16="http://schemas.microsoft.com/office/drawing/2014/main" id="{431AAA02-F737-4A3D-997B-F7D6A0A57BD6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56" name="グラフ 11">
          <a:extLst>
            <a:ext uri="{FF2B5EF4-FFF2-40B4-BE49-F238E27FC236}">
              <a16:creationId xmlns:a16="http://schemas.microsoft.com/office/drawing/2014/main" id="{CC06724D-BDBF-4ADE-8B6F-A1BD27113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57" name="グラフ 20">
          <a:extLst>
            <a:ext uri="{FF2B5EF4-FFF2-40B4-BE49-F238E27FC236}">
              <a16:creationId xmlns:a16="http://schemas.microsoft.com/office/drawing/2014/main" id="{246468AC-DB60-4AFE-8429-2E66442FB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8" name="Rectangle 23">
          <a:extLst>
            <a:ext uri="{FF2B5EF4-FFF2-40B4-BE49-F238E27FC236}">
              <a16:creationId xmlns:a16="http://schemas.microsoft.com/office/drawing/2014/main" id="{DEEA20B2-A27C-4F77-BFEB-5FA6F2264035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9" name="Text Box 24">
          <a:extLst>
            <a:ext uri="{FF2B5EF4-FFF2-40B4-BE49-F238E27FC236}">
              <a16:creationId xmlns:a16="http://schemas.microsoft.com/office/drawing/2014/main" id="{91143110-5D9C-4BF4-999D-D62F6C1EE5FA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0" name="Text Box 25">
          <a:extLst>
            <a:ext uri="{FF2B5EF4-FFF2-40B4-BE49-F238E27FC236}">
              <a16:creationId xmlns:a16="http://schemas.microsoft.com/office/drawing/2014/main" id="{28A01F44-CAD8-40B3-9C4A-22E6611F10E0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○○○○自治会だより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" name="Text Box 26">
          <a:extLst>
            <a:ext uri="{FF2B5EF4-FFF2-40B4-BE49-F238E27FC236}">
              <a16:creationId xmlns:a16="http://schemas.microsoft.com/office/drawing/2014/main" id="{5544FBF7-DCF6-47F1-9E08-81BF69079F3B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平成○○年○○月○○日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2" name="Text Box 27">
          <a:extLst>
            <a:ext uri="{FF2B5EF4-FFF2-40B4-BE49-F238E27FC236}">
              <a16:creationId xmlns:a16="http://schemas.microsoft.com/office/drawing/2014/main" id="{ED9FA357-D318-490C-9FE4-F5B3190D2163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91440" tIns="0" rIns="91440" bIns="0" anchor="ctr" upright="1"/>
        <a:lstStyle/>
        <a:p>
          <a:pPr algn="l" rtl="0">
            <a:defRPr sz="1000"/>
          </a:pPr>
          <a:r>
            <a:rPr lang="ja-JP" altLang="en-US" sz="4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新聞タイトル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3" name="Text Box 28">
          <a:extLst>
            <a:ext uri="{FF2B5EF4-FFF2-40B4-BE49-F238E27FC236}">
              <a16:creationId xmlns:a16="http://schemas.microsoft.com/office/drawing/2014/main" id="{2CE7A64B-5939-4EE5-9E21-7DD336B17F69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発行所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○○○○編集部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4" name="Text Box 29">
          <a:extLst>
            <a:ext uri="{FF2B5EF4-FFF2-40B4-BE49-F238E27FC236}">
              <a16:creationId xmlns:a16="http://schemas.microsoft.com/office/drawing/2014/main" id="{DB3A5FED-9492-49EE-B20A-9E6D18B9BEAC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宣伝や標語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5" name="Text Box 30">
          <a:extLst>
            <a:ext uri="{FF2B5EF4-FFF2-40B4-BE49-F238E27FC236}">
              <a16:creationId xmlns:a16="http://schemas.microsoft.com/office/drawing/2014/main" id="{34ACEF93-0FB1-4FFF-A3E4-90DDB072A3AD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73152" bIns="41148" anchor="ctr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6" name="Text Box 31">
          <a:extLst>
            <a:ext uri="{FF2B5EF4-FFF2-40B4-BE49-F238E27FC236}">
              <a16:creationId xmlns:a16="http://schemas.microsoft.com/office/drawing/2014/main" id="{3C09B250-34BB-4BFF-BF94-FC875300AF9C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7" name="Text Box 32">
          <a:extLst>
            <a:ext uri="{FF2B5EF4-FFF2-40B4-BE49-F238E27FC236}">
              <a16:creationId xmlns:a16="http://schemas.microsoft.com/office/drawing/2014/main" id="{2EEB0BF9-C2F8-4123-829E-67CF778E0717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54864" tIns="0" rIns="54864" bIns="0" anchor="ctr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8" name="Text Box 34">
          <a:extLst>
            <a:ext uri="{FF2B5EF4-FFF2-40B4-BE49-F238E27FC236}">
              <a16:creationId xmlns:a16="http://schemas.microsoft.com/office/drawing/2014/main" id="{AA448098-B2ED-475D-A4CA-5050E9ABDF52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9" name="Text Box 36">
          <a:extLst>
            <a:ext uri="{FF2B5EF4-FFF2-40B4-BE49-F238E27FC236}">
              <a16:creationId xmlns:a16="http://schemas.microsoft.com/office/drawing/2014/main" id="{3DDF07EF-1BAB-40A6-990D-551CB89E5D5C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0" name="Text Box 38">
          <a:extLst>
            <a:ext uri="{FF2B5EF4-FFF2-40B4-BE49-F238E27FC236}">
              <a16:creationId xmlns:a16="http://schemas.microsoft.com/office/drawing/2014/main" id="{4761DB38-82C7-45DE-A864-FC240EAC5561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" name="Text Box 39">
          <a:extLst>
            <a:ext uri="{FF2B5EF4-FFF2-40B4-BE49-F238E27FC236}">
              <a16:creationId xmlns:a16="http://schemas.microsoft.com/office/drawing/2014/main" id="{5753922E-8CA4-413E-9D0D-6B2B9A131DBE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記事5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2" name="Text Box 40">
          <a:extLst>
            <a:ext uri="{FF2B5EF4-FFF2-40B4-BE49-F238E27FC236}">
              <a16:creationId xmlns:a16="http://schemas.microsoft.com/office/drawing/2014/main" id="{1D47FC50-FD60-443F-BDC0-8D0A2D8606B6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記事6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3" name="Line 41">
          <a:extLst>
            <a:ext uri="{FF2B5EF4-FFF2-40B4-BE49-F238E27FC236}">
              <a16:creationId xmlns:a16="http://schemas.microsoft.com/office/drawing/2014/main" id="{17B2B27E-EDAF-40DD-B6FB-D9ED7B53A68A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4" name="Line 42">
          <a:extLst>
            <a:ext uri="{FF2B5EF4-FFF2-40B4-BE49-F238E27FC236}">
              <a16:creationId xmlns:a16="http://schemas.microsoft.com/office/drawing/2014/main" id="{8BE58B6B-CC1A-4A8F-BDED-B2E6DEAB6E53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5" name="Line 47">
          <a:extLst>
            <a:ext uri="{FF2B5EF4-FFF2-40B4-BE49-F238E27FC236}">
              <a16:creationId xmlns:a16="http://schemas.microsoft.com/office/drawing/2014/main" id="{80DC6788-0680-4A45-97F3-FCB79860BD52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6" name="Line 48">
          <a:extLst>
            <a:ext uri="{FF2B5EF4-FFF2-40B4-BE49-F238E27FC236}">
              <a16:creationId xmlns:a16="http://schemas.microsoft.com/office/drawing/2014/main" id="{240610F2-E65E-4217-B29A-2ED54A78B115}"/>
            </a:ext>
          </a:extLst>
        </xdr:cNvPr>
        <xdr:cNvSpPr>
          <a:spLocks noChangeShapeType="1"/>
        </xdr:cNvSpPr>
      </xdr:nvSpPr>
      <xdr:spPr bwMode="auto">
        <a:xfrm>
          <a:off x="3048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7" name="Text Box 49">
          <a:extLst>
            <a:ext uri="{FF2B5EF4-FFF2-40B4-BE49-F238E27FC236}">
              <a16:creationId xmlns:a16="http://schemas.microsoft.com/office/drawing/2014/main" id="{81D97BFA-CBFD-41FA-BEB0-B53311EFF3C1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記事4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8" name="Text Box 50">
          <a:extLst>
            <a:ext uri="{FF2B5EF4-FFF2-40B4-BE49-F238E27FC236}">
              <a16:creationId xmlns:a16="http://schemas.microsoft.com/office/drawing/2014/main" id="{D5E28650-7D5E-41E4-AF61-641BEBE16024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  <a:p>
          <a:pPr algn="l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9" name="Rectangle 51">
          <a:extLst>
            <a:ext uri="{FF2B5EF4-FFF2-40B4-BE49-F238E27FC236}">
              <a16:creationId xmlns:a16="http://schemas.microsoft.com/office/drawing/2014/main" id="{C813398B-3947-47CE-8844-50D1C9899C83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0" name="Text Box 52">
          <a:extLst>
            <a:ext uri="{FF2B5EF4-FFF2-40B4-BE49-F238E27FC236}">
              <a16:creationId xmlns:a16="http://schemas.microsoft.com/office/drawing/2014/main" id="{43D9D7E7-9AE2-4045-9ADC-AF0196BA0364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" name="Rectangle 53">
          <a:extLst>
            <a:ext uri="{FF2B5EF4-FFF2-40B4-BE49-F238E27FC236}">
              <a16:creationId xmlns:a16="http://schemas.microsoft.com/office/drawing/2014/main" id="{67BA1BE1-4D21-4D8B-8775-61A033389D00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" name="WordArt 61">
          <a:extLst>
            <a:ext uri="{FF2B5EF4-FFF2-40B4-BE49-F238E27FC236}">
              <a16:creationId xmlns:a16="http://schemas.microsoft.com/office/drawing/2014/main" id="{5D74ACE8-ED2B-4DFD-8CB7-BF79657AD1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4800" y="1714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716352"/>
            </a:avLst>
          </a:prstTxWarp>
        </a:bodyPr>
        <a:lstStyle/>
        <a:p>
          <a:pPr algn="ctr" rtl="0">
            <a:buNone/>
          </a:pPr>
          <a:r>
            <a:rPr lang="ja-JP" altLang="en-US" sz="9600" b="1" kern="10" spc="0">
              <a:ln w="57150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新年会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3" name="Text Box 64">
          <a:extLst>
            <a:ext uri="{FF2B5EF4-FFF2-40B4-BE49-F238E27FC236}">
              <a16:creationId xmlns:a16="http://schemas.microsoft.com/office/drawing/2014/main" id="{271A8FC5-600A-4EC9-B5BD-45412E103F4C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82296" tIns="50292" rIns="0" bIns="0" anchor="t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日時：12月19日（日）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時間：18：00～20：30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場所：レストラン○○○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 川上町3-15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会費：3500円</a:t>
          </a: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（飲み放題）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4" name="Text Box 69">
          <a:extLst>
            <a:ext uri="{FF2B5EF4-FFF2-40B4-BE49-F238E27FC236}">
              <a16:creationId xmlns:a16="http://schemas.microsoft.com/office/drawing/2014/main" id="{F4721CD2-75DA-4BED-8093-4CAF88C9C50B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0" bIns="0" anchor="t" upright="1"/>
        <a:lstStyle/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この機会にぜひ会員同士の</a:t>
          </a:r>
        </a:p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親睦を深めてください。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5" name="Text Box 70">
          <a:extLst>
            <a:ext uri="{FF2B5EF4-FFF2-40B4-BE49-F238E27FC236}">
              <a16:creationId xmlns:a16="http://schemas.microsoft.com/office/drawing/2014/main" id="{75ACFE7D-C01B-49A9-960D-87F29156E230}"/>
            </a:ext>
          </a:extLst>
        </xdr:cNvPr>
        <xdr:cNvSpPr txBox="1"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32004" rIns="54864" bIns="0" anchor="t" upright="1"/>
        <a:lstStyle/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○○○○会</a:t>
          </a:r>
        </a:p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会長　○○　○○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6" name="Rectangle 72">
          <a:extLst>
            <a:ext uri="{FF2B5EF4-FFF2-40B4-BE49-F238E27FC236}">
              <a16:creationId xmlns:a16="http://schemas.microsoft.com/office/drawing/2014/main" id="{7DFEE94E-2581-4A94-9FF5-A5D79681B2E9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7" name="Rectangle 73">
          <a:extLst>
            <a:ext uri="{FF2B5EF4-FFF2-40B4-BE49-F238E27FC236}">
              <a16:creationId xmlns:a16="http://schemas.microsoft.com/office/drawing/2014/main" id="{DA9BA549-C9B8-4432-B634-A16D76F21BE2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54864" bIns="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暑中お見舞い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 申し上げます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8" name="Rectangle 74">
          <a:extLst>
            <a:ext uri="{FF2B5EF4-FFF2-40B4-BE49-F238E27FC236}">
              <a16:creationId xmlns:a16="http://schemas.microsoft.com/office/drawing/2014/main" id="{7493B2F8-F444-48C7-83CF-D275AED50A82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45720" bIns="0" anchor="t" upright="1"/>
        <a:lstStyle/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暑さ厳しき折柄、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くれぐれもご自愛のほど</a:t>
          </a:r>
        </a:p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お祈り申し上げます。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平成○十○年 盛夏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9" name="Rectangle 75">
          <a:extLst>
            <a:ext uri="{FF2B5EF4-FFF2-40B4-BE49-F238E27FC236}">
              <a16:creationId xmlns:a16="http://schemas.microsoft.com/office/drawing/2014/main" id="{45B5FD4F-4D9F-4A81-9C34-7547D9445B02}"/>
            </a:ext>
          </a:extLst>
        </xdr:cNvPr>
        <xdr:cNvSpPr>
          <a:spLocks noChangeArrowheads="1"/>
        </xdr:cNvSpPr>
      </xdr:nvSpPr>
      <xdr:spPr bwMode="auto">
        <a:xfrm>
          <a:off x="30480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S行書体"/>
            <a:ea typeface="HGS行書体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〒○○○ー○○○○</a:t>
          </a: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○○県○○市○○町○○　○○‐○○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　　葉山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雄二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ryo-templa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uryo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504FF-9E96-4761-84F7-44B28AFAAA4A}">
  <dimension ref="A1:AL24"/>
  <sheetViews>
    <sheetView showGridLines="0" tabSelected="1" zoomScaleNormal="100" workbookViewId="0"/>
  </sheetViews>
  <sheetFormatPr defaultRowHeight="13.5" x14ac:dyDescent="0.15"/>
  <cols>
    <col min="1" max="1" width="4" customWidth="1"/>
    <col min="2" max="2" width="6.875" style="2" customWidth="1"/>
    <col min="3" max="3" width="1.25" style="2" customWidth="1"/>
    <col min="4" max="4" width="6.875" style="2" customWidth="1"/>
    <col min="5" max="5" width="1.25" style="2" customWidth="1"/>
    <col min="6" max="6" width="6.875" style="2" customWidth="1"/>
    <col min="7" max="7" width="1.25" style="2" customWidth="1"/>
    <col min="8" max="8" width="6.875" style="2" customWidth="1"/>
    <col min="9" max="9" width="1.25" style="2" customWidth="1"/>
    <col min="10" max="10" width="6.875" style="2" customWidth="1"/>
    <col min="11" max="11" width="1.25" style="2" customWidth="1"/>
    <col min="12" max="12" width="6.875" style="2" customWidth="1"/>
    <col min="13" max="13" width="1.25" style="2" customWidth="1"/>
    <col min="14" max="14" width="6.875" style="2" customWidth="1"/>
    <col min="15" max="15" width="1.25" style="2" customWidth="1"/>
    <col min="16" max="16" width="6.875" style="2" customWidth="1"/>
    <col min="17" max="17" width="1.25" style="2" customWidth="1"/>
    <col min="18" max="18" width="6.875" style="2" customWidth="1"/>
    <col min="19" max="19" width="1.25" style="2" customWidth="1"/>
    <col min="20" max="20" width="6.875" style="2" customWidth="1"/>
    <col min="21" max="21" width="1.25" style="2" customWidth="1"/>
    <col min="22" max="22" width="6.875" style="2" customWidth="1"/>
    <col min="23" max="23" width="1.25" style="2" customWidth="1"/>
    <col min="24" max="24" width="6.875" style="2" customWidth="1"/>
    <col min="25" max="25" width="1.25" style="2" customWidth="1"/>
    <col min="26" max="26" width="6.875" style="2" customWidth="1"/>
    <col min="27" max="27" width="1.25" style="2" customWidth="1"/>
    <col min="28" max="28" width="6.875" style="2" customWidth="1"/>
    <col min="29" max="29" width="1.25" style="2" customWidth="1"/>
    <col min="30" max="30" width="6.875" style="2" customWidth="1"/>
    <col min="31" max="31" width="1.25" style="2" customWidth="1"/>
    <col min="32" max="32" width="6.875" style="2" customWidth="1"/>
    <col min="33" max="33" width="1.25" style="2" customWidth="1"/>
    <col min="34" max="34" width="6.875" style="2" customWidth="1"/>
    <col min="35" max="35" width="1.25" style="2" customWidth="1"/>
    <col min="36" max="36" width="6.875" style="2" customWidth="1"/>
    <col min="37" max="37" width="3.625" customWidth="1"/>
    <col min="38" max="38" width="5.75" customWidth="1"/>
  </cols>
  <sheetData>
    <row r="1" spans="1:38" x14ac:dyDescent="0.15">
      <c r="A1" s="1" t="s">
        <v>0</v>
      </c>
      <c r="J1" s="18" t="s">
        <v>239</v>
      </c>
    </row>
    <row r="3" spans="1:38" ht="33.75" customHeight="1" x14ac:dyDescent="0.15">
      <c r="B3" s="12" t="str">
        <f ca="1">INDEX(Sheet3!B$1:B$100,MATCH(SMALL(Sheet3!$D$1:$D$100,18),Sheet3!$D$1:$D$100,0))</f>
        <v>手に余る</v>
      </c>
      <c r="C3" s="5"/>
      <c r="D3" s="12" t="str">
        <f ca="1">INDEX(Sheet3!B$1:B$100,MATCH(SMALL(Sheet3!$D$1:$D$100,17),Sheet3!$D$1:$D$100,0))</f>
        <v>長い目で見る</v>
      </c>
      <c r="E3" s="5"/>
      <c r="F3" s="12" t="str">
        <f ca="1">INDEX(Sheet3!B$1:B$100,MATCH(SMALL(Sheet3!$D$1:$D$100,16),Sheet3!$D$1:$D$100,0))</f>
        <v>鼻が高い</v>
      </c>
      <c r="G3" s="5"/>
      <c r="H3" s="12" t="str">
        <f ca="1">INDEX(Sheet3!B$1:B$100,MATCH(SMALL(Sheet3!$D$1:$D$100,15),Sheet3!$D$1:$D$100,0))</f>
        <v>後の祭り</v>
      </c>
      <c r="I3" s="5"/>
      <c r="J3" s="12" t="str">
        <f ca="1">INDEX(Sheet3!B$1:B$100,MATCH(SMALL(Sheet3!$D$1:$D$100,14),Sheet3!$D$1:$D$100,0))</f>
        <v>首を長くする</v>
      </c>
      <c r="K3" s="5"/>
      <c r="L3" s="12" t="str">
        <f ca="1">INDEX(Sheet3!B$1:B$100,MATCH(SMALL(Sheet3!$D$1:$D$100,13),Sheet3!$D$1:$D$100,0))</f>
        <v>のどから手が出る</v>
      </c>
      <c r="M3" s="5"/>
      <c r="N3" s="12" t="str">
        <f ca="1">INDEX(Sheet3!B$1:B$100,MATCH(SMALL(Sheet3!$D$1:$D$100,12),Sheet3!$D$1:$D$100,0))</f>
        <v>腕が鳴る</v>
      </c>
      <c r="O3" s="5"/>
      <c r="P3" s="12" t="str">
        <f ca="1">INDEX(Sheet3!B$1:B$100,MATCH(SMALL(Sheet3!$D$1:$D$100,11),Sheet3!$D$1:$D$100,0))</f>
        <v>顔から火が出る</v>
      </c>
      <c r="Q3" s="5"/>
      <c r="R3" s="12" t="str">
        <f ca="1">INDEX(Sheet3!B$1:B$100,MATCH(SMALL(Sheet3!$D$1:$D$100,10),Sheet3!$D$1:$D$100,0))</f>
        <v>後ろ髪を引かれる</v>
      </c>
      <c r="S3" s="5"/>
      <c r="T3" s="12" t="str">
        <f ca="1">INDEX(Sheet3!B$1:B$100,MATCH(SMALL(Sheet3!$D$1:$D$100,9),Sheet3!$D$1:$D$100,0))</f>
        <v>さばを読む</v>
      </c>
      <c r="U3" s="5"/>
      <c r="V3" s="12" t="str">
        <f ca="1">INDEX(Sheet3!B$1:B$100,MATCH(SMALL(Sheet3!$D$1:$D$100,8),Sheet3!$D$1:$D$100,0))</f>
        <v>涙をのむ</v>
      </c>
      <c r="W3" s="5"/>
      <c r="X3" s="12" t="str">
        <f ca="1">INDEX(Sheet3!B$1:B$100,MATCH(SMALL(Sheet3!$D$1:$D$100,7),Sheet3!$D$1:$D$100,0))</f>
        <v>くちばしを入れる</v>
      </c>
      <c r="Y3" s="5"/>
      <c r="Z3" s="12" t="str">
        <f ca="1">INDEX(Sheet3!B$1:B$100,MATCH(SMALL(Sheet3!$D$1:$D$100,6),Sheet3!$D$1:$D$100,0))</f>
        <v>草の根を分けて探す</v>
      </c>
      <c r="AA3" s="5"/>
      <c r="AB3" s="12" t="str">
        <f ca="1">INDEX(Sheet3!B$1:B$100,MATCH(SMALL(Sheet3!$D$1:$D$100,5),Sheet3!$D$1:$D$100,0))</f>
        <v>途方に暮れる</v>
      </c>
      <c r="AC3" s="5"/>
      <c r="AD3" s="12" t="str">
        <f ca="1">INDEX(Sheet3!B$1:B$100,MATCH(SMALL(Sheet3!$D$1:$D$100,4),Sheet3!$D$1:$D$100,0))</f>
        <v>歯が立たない</v>
      </c>
      <c r="AE3" s="5"/>
      <c r="AF3" s="12" t="str">
        <f ca="1">INDEX(Sheet3!B$1:B$100,MATCH(SMALL(Sheet3!$D$1:$D$100,3),Sheet3!$D$1:$D$100,0))</f>
        <v>水の泡になる</v>
      </c>
      <c r="AG3" s="5"/>
      <c r="AH3" s="12" t="str">
        <f ca="1">INDEX(Sheet3!B$1:B$100,MATCH(SMALL(Sheet3!$D$1:$D$100,2),Sheet3!$D$1:$D$100,0))</f>
        <v>雀の涙</v>
      </c>
      <c r="AI3" s="5"/>
      <c r="AJ3" s="12" t="str">
        <f ca="1">INDEX(Sheet3!B$1:B$100,MATCH(SMALL(Sheet3!$D$1:$D$100,1),Sheet3!$D$1:$D$100,0))</f>
        <v>あごを出す</v>
      </c>
      <c r="AK3" s="4"/>
      <c r="AL3" s="14" t="s">
        <v>201</v>
      </c>
    </row>
    <row r="4" spans="1:38" ht="33.75" customHeight="1" x14ac:dyDescent="0.15">
      <c r="B4" s="13"/>
      <c r="C4" s="5"/>
      <c r="D4" s="13"/>
      <c r="E4" s="5"/>
      <c r="F4" s="13"/>
      <c r="G4" s="5"/>
      <c r="H4" s="13"/>
      <c r="I4" s="5"/>
      <c r="J4" s="13"/>
      <c r="K4" s="5"/>
      <c r="L4" s="13"/>
      <c r="M4" s="5"/>
      <c r="N4" s="13"/>
      <c r="O4" s="5"/>
      <c r="P4" s="13"/>
      <c r="Q4" s="5"/>
      <c r="R4" s="13"/>
      <c r="S4" s="5"/>
      <c r="T4" s="13"/>
      <c r="U4" s="5"/>
      <c r="V4" s="13"/>
      <c r="W4" s="5"/>
      <c r="X4" s="13"/>
      <c r="Y4" s="5"/>
      <c r="Z4" s="13"/>
      <c r="AA4" s="5"/>
      <c r="AB4" s="13"/>
      <c r="AC4" s="5"/>
      <c r="AD4" s="13"/>
      <c r="AE4" s="5"/>
      <c r="AF4" s="13"/>
      <c r="AG4" s="5"/>
      <c r="AH4" s="13"/>
      <c r="AI4" s="5"/>
      <c r="AJ4" s="13"/>
      <c r="AK4" s="4"/>
      <c r="AL4" s="14"/>
    </row>
    <row r="5" spans="1:38" ht="33.75" customHeight="1" x14ac:dyDescent="0.15">
      <c r="B5" s="13"/>
      <c r="C5" s="5"/>
      <c r="D5" s="13"/>
      <c r="E5" s="5"/>
      <c r="F5" s="13"/>
      <c r="G5" s="5"/>
      <c r="H5" s="13"/>
      <c r="I5" s="5"/>
      <c r="J5" s="13"/>
      <c r="K5" s="5"/>
      <c r="L5" s="13"/>
      <c r="M5" s="5"/>
      <c r="N5" s="13"/>
      <c r="O5" s="5"/>
      <c r="P5" s="13"/>
      <c r="Q5" s="5"/>
      <c r="R5" s="13"/>
      <c r="S5" s="5"/>
      <c r="T5" s="13"/>
      <c r="U5" s="5"/>
      <c r="V5" s="13"/>
      <c r="W5" s="5"/>
      <c r="X5" s="13"/>
      <c r="Y5" s="5"/>
      <c r="Z5" s="13"/>
      <c r="AA5" s="5"/>
      <c r="AB5" s="13"/>
      <c r="AC5" s="5"/>
      <c r="AD5" s="13"/>
      <c r="AE5" s="5"/>
      <c r="AF5" s="13"/>
      <c r="AG5" s="5"/>
      <c r="AH5" s="13"/>
      <c r="AI5" s="5"/>
      <c r="AJ5" s="13"/>
      <c r="AK5" s="4"/>
      <c r="AL5" s="14"/>
    </row>
    <row r="6" spans="1:38" ht="33.75" customHeight="1" x14ac:dyDescent="0.15">
      <c r="B6" s="13"/>
      <c r="C6" s="5"/>
      <c r="D6" s="13"/>
      <c r="E6" s="5"/>
      <c r="F6" s="13"/>
      <c r="G6" s="5"/>
      <c r="H6" s="13"/>
      <c r="I6" s="5"/>
      <c r="J6" s="13"/>
      <c r="K6" s="5"/>
      <c r="L6" s="13"/>
      <c r="M6" s="5"/>
      <c r="N6" s="13"/>
      <c r="O6" s="5"/>
      <c r="P6" s="13"/>
      <c r="Q6" s="5"/>
      <c r="R6" s="13"/>
      <c r="S6" s="5"/>
      <c r="T6" s="13"/>
      <c r="U6" s="5"/>
      <c r="V6" s="13"/>
      <c r="W6" s="5"/>
      <c r="X6" s="13"/>
      <c r="Y6" s="5"/>
      <c r="Z6" s="13"/>
      <c r="AA6" s="5"/>
      <c r="AB6" s="13"/>
      <c r="AC6" s="5"/>
      <c r="AD6" s="13"/>
      <c r="AE6" s="5"/>
      <c r="AF6" s="13"/>
      <c r="AG6" s="5"/>
      <c r="AH6" s="13"/>
      <c r="AI6" s="5"/>
      <c r="AJ6" s="13"/>
      <c r="AK6" s="4"/>
      <c r="AL6" s="14"/>
    </row>
    <row r="7" spans="1:38" ht="33.75" customHeight="1" x14ac:dyDescent="0.15">
      <c r="B7" s="13"/>
      <c r="C7" s="5"/>
      <c r="D7" s="13"/>
      <c r="E7" s="5"/>
      <c r="F7" s="13"/>
      <c r="G7" s="5"/>
      <c r="H7" s="13"/>
      <c r="I7" s="5"/>
      <c r="J7" s="13"/>
      <c r="K7" s="5"/>
      <c r="L7" s="13"/>
      <c r="M7" s="5"/>
      <c r="N7" s="13"/>
      <c r="O7" s="5"/>
      <c r="P7" s="13"/>
      <c r="Q7" s="5"/>
      <c r="R7" s="13"/>
      <c r="S7" s="5"/>
      <c r="T7" s="13"/>
      <c r="U7" s="5"/>
      <c r="V7" s="13"/>
      <c r="W7" s="5"/>
      <c r="X7" s="13"/>
      <c r="Y7" s="5"/>
      <c r="Z7" s="13"/>
      <c r="AA7" s="5"/>
      <c r="AB7" s="13"/>
      <c r="AC7" s="5"/>
      <c r="AD7" s="13"/>
      <c r="AE7" s="5"/>
      <c r="AF7" s="13"/>
      <c r="AG7" s="5"/>
      <c r="AH7" s="13"/>
      <c r="AI7" s="5"/>
      <c r="AJ7" s="13"/>
      <c r="AK7" s="4"/>
      <c r="AL7" s="14"/>
    </row>
    <row r="8" spans="1:38" ht="33.75" customHeight="1" x14ac:dyDescent="0.15">
      <c r="B8" s="7"/>
      <c r="C8" s="5"/>
      <c r="D8" s="7"/>
      <c r="E8" s="5"/>
      <c r="F8" s="7"/>
      <c r="G8" s="5"/>
      <c r="H8" s="7"/>
      <c r="I8" s="5"/>
      <c r="J8" s="7"/>
      <c r="K8" s="5"/>
      <c r="L8" s="7"/>
      <c r="M8" s="5"/>
      <c r="N8" s="7"/>
      <c r="O8" s="5"/>
      <c r="P8" s="7"/>
      <c r="Q8" s="5"/>
      <c r="R8" s="7"/>
      <c r="S8" s="5"/>
      <c r="T8" s="7"/>
      <c r="U8" s="5"/>
      <c r="V8" s="7"/>
      <c r="W8" s="5"/>
      <c r="X8" s="7"/>
      <c r="Y8" s="5"/>
      <c r="Z8" s="7"/>
      <c r="AA8" s="5"/>
      <c r="AB8" s="7"/>
      <c r="AC8" s="5"/>
      <c r="AD8" s="7"/>
      <c r="AE8" s="5"/>
      <c r="AF8" s="7"/>
      <c r="AG8" s="5"/>
      <c r="AH8" s="7"/>
      <c r="AI8" s="5"/>
      <c r="AJ8" s="7"/>
      <c r="AK8" s="4"/>
      <c r="AL8" s="14"/>
    </row>
    <row r="9" spans="1:38" ht="13.5" customHeight="1" x14ac:dyDescent="0.15">
      <c r="B9" s="8"/>
      <c r="C9" s="5"/>
      <c r="D9" s="8"/>
      <c r="E9" s="5"/>
      <c r="F9" s="8"/>
      <c r="G9" s="5"/>
      <c r="H9" s="8"/>
      <c r="I9" s="5"/>
      <c r="J9" s="8"/>
      <c r="K9" s="5"/>
      <c r="L9" s="8"/>
      <c r="M9" s="5"/>
      <c r="N9" s="8"/>
      <c r="O9" s="5"/>
      <c r="P9" s="8"/>
      <c r="Q9" s="5"/>
      <c r="R9" s="8"/>
      <c r="S9" s="5"/>
      <c r="T9" s="8"/>
      <c r="U9" s="5"/>
      <c r="V9" s="8"/>
      <c r="W9" s="5"/>
      <c r="X9" s="8"/>
      <c r="Y9" s="5"/>
      <c r="Z9" s="8"/>
      <c r="AA9" s="5"/>
      <c r="AB9" s="8"/>
      <c r="AC9" s="5"/>
      <c r="AD9" s="8"/>
      <c r="AE9" s="5"/>
      <c r="AF9" s="8"/>
      <c r="AG9" s="5"/>
      <c r="AH9" s="8"/>
      <c r="AI9" s="5"/>
      <c r="AJ9" s="8"/>
      <c r="AK9" s="4"/>
      <c r="AL9" s="14"/>
    </row>
    <row r="10" spans="1:38" ht="33.75" customHeight="1" x14ac:dyDescent="0.15">
      <c r="B10" s="9" t="s">
        <v>238</v>
      </c>
      <c r="C10" s="6"/>
      <c r="D10" s="9" t="s">
        <v>236</v>
      </c>
      <c r="E10" s="6"/>
      <c r="F10" s="9" t="s">
        <v>234</v>
      </c>
      <c r="G10" s="6"/>
      <c r="H10" s="9" t="s">
        <v>232</v>
      </c>
      <c r="I10" s="6"/>
      <c r="J10" s="9" t="s">
        <v>230</v>
      </c>
      <c r="K10" s="6"/>
      <c r="L10" s="9" t="s">
        <v>228</v>
      </c>
      <c r="M10" s="6"/>
      <c r="N10" s="9" t="s">
        <v>226</v>
      </c>
      <c r="O10" s="6"/>
      <c r="P10" s="9" t="s">
        <v>224</v>
      </c>
      <c r="Q10" s="6"/>
      <c r="R10" s="9" t="s">
        <v>222</v>
      </c>
      <c r="S10" s="6"/>
      <c r="T10" s="9" t="s">
        <v>220</v>
      </c>
      <c r="U10" s="6"/>
      <c r="V10" s="9" t="s">
        <v>218</v>
      </c>
      <c r="W10" s="6"/>
      <c r="X10" s="9" t="s">
        <v>216</v>
      </c>
      <c r="Y10" s="6"/>
      <c r="Z10" s="9" t="s">
        <v>214</v>
      </c>
      <c r="AA10" s="6"/>
      <c r="AB10" s="9" t="s">
        <v>212</v>
      </c>
      <c r="AC10" s="6"/>
      <c r="AD10" s="9" t="s">
        <v>210</v>
      </c>
      <c r="AE10" s="6"/>
      <c r="AF10" s="9" t="s">
        <v>208</v>
      </c>
      <c r="AG10" s="6"/>
      <c r="AH10" s="9" t="s">
        <v>206</v>
      </c>
      <c r="AI10" s="6"/>
      <c r="AJ10" s="9" t="s">
        <v>204</v>
      </c>
      <c r="AK10" s="4"/>
      <c r="AL10" s="14"/>
    </row>
    <row r="11" spans="1:38" ht="33.75" customHeight="1" x14ac:dyDescent="0.15">
      <c r="B11" s="15" t="str">
        <f ca="1">VLOOKUP(B24,Sheet3!$A$1:$C$100,3)</f>
        <v>努力したことが、すべて無駄になって消え去ってしまうこと。</v>
      </c>
      <c r="C11" s="3"/>
      <c r="D11" s="15" t="str">
        <f ca="1">VLOOKUP(D24,Sheet3!$A$1:$C$100,3)</f>
        <v>得意で、自慢げな様子。</v>
      </c>
      <c r="E11" s="3"/>
      <c r="F11" s="15" t="str">
        <f ca="1">VLOOKUP(F24,Sheet3!$A$1:$C$100,3)</f>
        <v>相手が強くて、とてもかなわないこと。</v>
      </c>
      <c r="G11" s="3"/>
      <c r="H11" s="15" t="str">
        <f ca="1">VLOOKUP(H24,Sheet3!$A$1:$C$100,3)</f>
        <v>欲しくてたまらない様子。</v>
      </c>
      <c r="I11" s="3"/>
      <c r="J11" s="15" t="str">
        <f ca="1">VLOOKUP(J24,Sheet3!$A$1:$C$100,3)</f>
        <v>くやしいことやつらいことをじっと我慢すること。</v>
      </c>
      <c r="K11" s="3"/>
      <c r="L11" s="15" t="str">
        <f ca="1">VLOOKUP(L24,Sheet3!$A$1:$C$100,3)</f>
        <v>現状だけで判断せず、将来を気長に見守ること。</v>
      </c>
      <c r="M11" s="3"/>
      <c r="N11" s="15" t="str">
        <f ca="1">VLOOKUP(N24,Sheet3!$A$1:$C$100,3)</f>
        <v>どうしていいのかわからず困ること。</v>
      </c>
      <c r="O11" s="3"/>
      <c r="P11" s="15" t="str">
        <f ca="1">VLOOKUP(P24,Sheet3!$A$1:$C$100,3)</f>
        <v>自分の能力では、どうにもならないこと。</v>
      </c>
      <c r="Q11" s="3"/>
      <c r="R11" s="15" t="str">
        <f ca="1">VLOOKUP(R24,Sheet3!$A$1:$C$100,3)</f>
        <v>ほんのわずかなこと。</v>
      </c>
      <c r="S11" s="3"/>
      <c r="T11" s="15" t="str">
        <f ca="1">VLOOKUP(T24,Sheet3!$A$1:$C$100,3)</f>
        <v>数や量を実際よりごまかすこと。</v>
      </c>
      <c r="U11" s="3"/>
      <c r="V11" s="15" t="str">
        <f ca="1">VLOOKUP(V24,Sheet3!$A$1:$C$100,3)</f>
        <v>今か今かと待ちこがれること。</v>
      </c>
      <c r="W11" s="3"/>
      <c r="X11" s="15" t="str">
        <f ca="1">VLOOKUP(X24,Sheet3!$A$1:$C$100,3)</f>
        <v>人の話に、わきから口出しすること。</v>
      </c>
      <c r="Y11" s="3"/>
      <c r="Z11" s="15" t="str">
        <f ca="1">VLOOKUP(Z24,Sheet3!$A$1:$C$100,3)</f>
        <v>見えないところまで、隅々まで探すこと。</v>
      </c>
      <c r="AA11" s="3"/>
      <c r="AB11" s="15" t="str">
        <f ca="1">VLOOKUP(AB24,Sheet3!$A$1:$C$100,3)</f>
        <v>ひどく恥ずかしくて、顔が真っ赤になること。</v>
      </c>
      <c r="AC11" s="3"/>
      <c r="AD11" s="15" t="str">
        <f ca="1">VLOOKUP(AD24,Sheet3!$A$1:$C$100,3)</f>
        <v>自分の技術や力を発揮したくて、じっとしていられないこと。</v>
      </c>
      <c r="AE11" s="3"/>
      <c r="AF11" s="15" t="str">
        <f ca="1">VLOOKUP(AF24,Sheet3!$A$1:$C$100,3)</f>
        <v>未練があり先に進めないこと。</v>
      </c>
      <c r="AG11" s="3"/>
      <c r="AH11" s="15" t="str">
        <f ca="1">VLOOKUP(AH24,Sheet3!$A$1:$C$100,3)</f>
        <v>間に合わず、手おくれになってしまうこと。</v>
      </c>
      <c r="AI11" s="3"/>
      <c r="AJ11" s="15" t="str">
        <f ca="1">VLOOKUP(AJ24,Sheet3!$A$1:$C$100,3)</f>
        <v>へとへとに、疲れること。大きな問題を抱え、困り果てること。</v>
      </c>
      <c r="AK11" s="4"/>
      <c r="AL11" s="17" t="s">
        <v>202</v>
      </c>
    </row>
    <row r="12" spans="1:38" ht="33.75" customHeight="1" x14ac:dyDescent="0.15">
      <c r="B12" s="15"/>
      <c r="C12" s="3"/>
      <c r="D12" s="15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3"/>
      <c r="R12" s="15"/>
      <c r="S12" s="3"/>
      <c r="T12" s="15"/>
      <c r="U12" s="3"/>
      <c r="V12" s="15"/>
      <c r="W12" s="3"/>
      <c r="X12" s="15"/>
      <c r="Y12" s="3"/>
      <c r="Z12" s="15"/>
      <c r="AA12" s="3"/>
      <c r="AB12" s="15"/>
      <c r="AC12" s="3"/>
      <c r="AD12" s="15"/>
      <c r="AE12" s="3"/>
      <c r="AF12" s="15"/>
      <c r="AG12" s="3"/>
      <c r="AH12" s="15"/>
      <c r="AI12" s="3"/>
      <c r="AJ12" s="15"/>
      <c r="AK12" s="4"/>
      <c r="AL12" s="17"/>
    </row>
    <row r="13" spans="1:38" ht="33.75" customHeight="1" x14ac:dyDescent="0.15">
      <c r="B13" s="15"/>
      <c r="C13" s="3"/>
      <c r="D13" s="15"/>
      <c r="E13" s="3"/>
      <c r="F13" s="15"/>
      <c r="G13" s="3"/>
      <c r="H13" s="15"/>
      <c r="I13" s="3"/>
      <c r="J13" s="15"/>
      <c r="K13" s="3"/>
      <c r="L13" s="15"/>
      <c r="M13" s="3"/>
      <c r="N13" s="15"/>
      <c r="O13" s="3"/>
      <c r="P13" s="15"/>
      <c r="Q13" s="3"/>
      <c r="R13" s="15"/>
      <c r="S13" s="3"/>
      <c r="T13" s="15"/>
      <c r="U13" s="3"/>
      <c r="V13" s="15"/>
      <c r="W13" s="3"/>
      <c r="X13" s="15"/>
      <c r="Y13" s="3"/>
      <c r="Z13" s="15"/>
      <c r="AA13" s="3"/>
      <c r="AB13" s="15"/>
      <c r="AC13" s="3"/>
      <c r="AD13" s="15"/>
      <c r="AE13" s="3"/>
      <c r="AF13" s="15"/>
      <c r="AG13" s="3"/>
      <c r="AH13" s="15"/>
      <c r="AI13" s="3"/>
      <c r="AJ13" s="15"/>
      <c r="AK13" s="4"/>
      <c r="AL13" s="17"/>
    </row>
    <row r="14" spans="1:38" ht="33.75" customHeight="1" x14ac:dyDescent="0.15">
      <c r="B14" s="15"/>
      <c r="C14" s="3"/>
      <c r="D14" s="15"/>
      <c r="E14" s="3"/>
      <c r="F14" s="15"/>
      <c r="G14" s="3"/>
      <c r="H14" s="15"/>
      <c r="I14" s="3"/>
      <c r="J14" s="15"/>
      <c r="K14" s="3"/>
      <c r="L14" s="15"/>
      <c r="M14" s="3"/>
      <c r="N14" s="15"/>
      <c r="O14" s="3"/>
      <c r="P14" s="15"/>
      <c r="Q14" s="3"/>
      <c r="R14" s="15"/>
      <c r="S14" s="3"/>
      <c r="T14" s="15"/>
      <c r="U14" s="3"/>
      <c r="V14" s="15"/>
      <c r="W14" s="3"/>
      <c r="X14" s="15"/>
      <c r="Y14" s="3"/>
      <c r="Z14" s="15"/>
      <c r="AA14" s="3"/>
      <c r="AB14" s="15"/>
      <c r="AC14" s="3"/>
      <c r="AD14" s="15"/>
      <c r="AE14" s="3"/>
      <c r="AF14" s="15"/>
      <c r="AG14" s="3"/>
      <c r="AH14" s="15"/>
      <c r="AI14" s="3"/>
      <c r="AJ14" s="15"/>
      <c r="AK14" s="4"/>
      <c r="AL14" s="17"/>
    </row>
    <row r="15" spans="1:38" ht="33.75" customHeight="1" x14ac:dyDescent="0.15">
      <c r="B15" s="15"/>
      <c r="C15" s="3"/>
      <c r="D15" s="15"/>
      <c r="E15" s="3"/>
      <c r="F15" s="15"/>
      <c r="G15" s="3"/>
      <c r="H15" s="15"/>
      <c r="I15" s="3"/>
      <c r="J15" s="15"/>
      <c r="K15" s="3"/>
      <c r="L15" s="15"/>
      <c r="M15" s="3"/>
      <c r="N15" s="15"/>
      <c r="O15" s="3"/>
      <c r="P15" s="15"/>
      <c r="Q15" s="3"/>
      <c r="R15" s="15"/>
      <c r="S15" s="3"/>
      <c r="T15" s="15"/>
      <c r="U15" s="3"/>
      <c r="V15" s="15"/>
      <c r="W15" s="3"/>
      <c r="X15" s="15"/>
      <c r="Y15" s="3"/>
      <c r="Z15" s="15"/>
      <c r="AA15" s="3"/>
      <c r="AB15" s="15"/>
      <c r="AC15" s="3"/>
      <c r="AD15" s="15"/>
      <c r="AE15" s="3"/>
      <c r="AF15" s="15"/>
      <c r="AG15" s="3"/>
      <c r="AH15" s="15"/>
      <c r="AI15" s="3"/>
      <c r="AJ15" s="15"/>
      <c r="AK15" s="4"/>
      <c r="AL15" s="17"/>
    </row>
    <row r="16" spans="1:38" ht="33.75" customHeight="1" x14ac:dyDescent="0.15">
      <c r="B16" s="15"/>
      <c r="C16" s="3"/>
      <c r="D16" s="15"/>
      <c r="E16" s="3"/>
      <c r="F16" s="15"/>
      <c r="G16" s="3"/>
      <c r="H16" s="15"/>
      <c r="I16" s="3"/>
      <c r="J16" s="15"/>
      <c r="K16" s="3"/>
      <c r="L16" s="15"/>
      <c r="M16" s="3"/>
      <c r="N16" s="15"/>
      <c r="O16" s="3"/>
      <c r="P16" s="15"/>
      <c r="Q16" s="3"/>
      <c r="R16" s="15"/>
      <c r="S16" s="3"/>
      <c r="T16" s="15"/>
      <c r="U16" s="3"/>
      <c r="V16" s="15"/>
      <c r="W16" s="3"/>
      <c r="X16" s="15"/>
      <c r="Y16" s="3"/>
      <c r="Z16" s="15"/>
      <c r="AA16" s="3"/>
      <c r="AB16" s="15"/>
      <c r="AC16" s="3"/>
      <c r="AD16" s="15"/>
      <c r="AE16" s="3"/>
      <c r="AF16" s="15"/>
      <c r="AG16" s="3"/>
      <c r="AH16" s="15"/>
      <c r="AI16" s="3"/>
      <c r="AJ16" s="15"/>
      <c r="AK16" s="4"/>
      <c r="AL16" s="17"/>
    </row>
    <row r="17" spans="2:38" ht="33.75" customHeight="1" x14ac:dyDescent="0.15">
      <c r="B17" s="15"/>
      <c r="C17" s="3"/>
      <c r="D17" s="15"/>
      <c r="E17" s="3"/>
      <c r="F17" s="15"/>
      <c r="G17" s="3"/>
      <c r="H17" s="15"/>
      <c r="I17" s="3"/>
      <c r="J17" s="15"/>
      <c r="K17" s="3"/>
      <c r="L17" s="15"/>
      <c r="M17" s="3"/>
      <c r="N17" s="15"/>
      <c r="O17" s="3"/>
      <c r="P17" s="15"/>
      <c r="Q17" s="3"/>
      <c r="R17" s="15"/>
      <c r="S17" s="3"/>
      <c r="T17" s="15"/>
      <c r="U17" s="3"/>
      <c r="V17" s="15"/>
      <c r="W17" s="3"/>
      <c r="X17" s="15"/>
      <c r="Y17" s="3"/>
      <c r="Z17" s="15"/>
      <c r="AA17" s="3"/>
      <c r="AB17" s="15"/>
      <c r="AC17" s="3"/>
      <c r="AD17" s="15"/>
      <c r="AE17" s="3"/>
      <c r="AF17" s="15"/>
      <c r="AG17" s="3"/>
      <c r="AH17" s="15"/>
      <c r="AI17" s="3"/>
      <c r="AJ17" s="15"/>
      <c r="AK17" s="4"/>
      <c r="AL17" s="17"/>
    </row>
    <row r="18" spans="2:38" ht="33.75" customHeight="1" x14ac:dyDescent="0.15">
      <c r="B18" s="15"/>
      <c r="C18" s="3"/>
      <c r="D18" s="15"/>
      <c r="E18" s="3"/>
      <c r="F18" s="15"/>
      <c r="G18" s="3"/>
      <c r="H18" s="15"/>
      <c r="I18" s="3"/>
      <c r="J18" s="15"/>
      <c r="K18" s="3"/>
      <c r="L18" s="15"/>
      <c r="M18" s="3"/>
      <c r="N18" s="15"/>
      <c r="O18" s="3"/>
      <c r="P18" s="15"/>
      <c r="Q18" s="3"/>
      <c r="R18" s="15"/>
      <c r="S18" s="3"/>
      <c r="T18" s="15"/>
      <c r="U18" s="3"/>
      <c r="V18" s="15"/>
      <c r="W18" s="3"/>
      <c r="X18" s="15"/>
      <c r="Y18" s="3"/>
      <c r="Z18" s="15"/>
      <c r="AA18" s="3"/>
      <c r="AB18" s="15"/>
      <c r="AC18" s="3"/>
      <c r="AD18" s="15"/>
      <c r="AE18" s="3"/>
      <c r="AF18" s="15"/>
      <c r="AG18" s="3"/>
      <c r="AH18" s="15"/>
      <c r="AI18" s="3"/>
      <c r="AJ18" s="15"/>
      <c r="AK18" s="4"/>
      <c r="AL18" s="17"/>
    </row>
    <row r="19" spans="2:38" ht="33.75" customHeight="1" x14ac:dyDescent="0.15">
      <c r="B19" s="15"/>
      <c r="C19" s="3"/>
      <c r="D19" s="15"/>
      <c r="E19" s="3"/>
      <c r="F19" s="15"/>
      <c r="G19" s="3"/>
      <c r="H19" s="15"/>
      <c r="I19" s="3"/>
      <c r="J19" s="15"/>
      <c r="K19" s="3"/>
      <c r="L19" s="15"/>
      <c r="M19" s="3"/>
      <c r="N19" s="15"/>
      <c r="O19" s="3"/>
      <c r="P19" s="15"/>
      <c r="Q19" s="3"/>
      <c r="R19" s="15"/>
      <c r="S19" s="3"/>
      <c r="T19" s="15"/>
      <c r="U19" s="3"/>
      <c r="V19" s="15"/>
      <c r="W19" s="3"/>
      <c r="X19" s="15"/>
      <c r="Y19" s="3"/>
      <c r="Z19" s="15"/>
      <c r="AA19" s="3"/>
      <c r="AB19" s="15"/>
      <c r="AC19" s="3"/>
      <c r="AD19" s="15"/>
      <c r="AE19" s="3"/>
      <c r="AF19" s="15"/>
      <c r="AG19" s="3"/>
      <c r="AH19" s="15"/>
      <c r="AI19" s="3"/>
      <c r="AJ19" s="15"/>
      <c r="AK19" s="4"/>
      <c r="AL19" s="17"/>
    </row>
    <row r="20" spans="2:38" ht="33.75" customHeight="1" x14ac:dyDescent="0.15">
      <c r="B20" s="15"/>
      <c r="C20" s="3"/>
      <c r="D20" s="15"/>
      <c r="E20" s="3"/>
      <c r="F20" s="15"/>
      <c r="G20" s="3"/>
      <c r="H20" s="15"/>
      <c r="I20" s="3"/>
      <c r="J20" s="15"/>
      <c r="K20" s="3"/>
      <c r="L20" s="15"/>
      <c r="M20" s="3"/>
      <c r="N20" s="15"/>
      <c r="O20" s="3"/>
      <c r="P20" s="15"/>
      <c r="Q20" s="3"/>
      <c r="R20" s="15"/>
      <c r="S20" s="3"/>
      <c r="T20" s="15"/>
      <c r="U20" s="3"/>
      <c r="V20" s="15"/>
      <c r="W20" s="3"/>
      <c r="X20" s="15"/>
      <c r="Y20" s="3"/>
      <c r="Z20" s="15"/>
      <c r="AA20" s="3"/>
      <c r="AB20" s="15"/>
      <c r="AC20" s="3"/>
      <c r="AD20" s="15"/>
      <c r="AE20" s="3"/>
      <c r="AF20" s="15"/>
      <c r="AG20" s="3"/>
      <c r="AH20" s="15"/>
      <c r="AI20" s="3"/>
      <c r="AJ20" s="15"/>
      <c r="AK20" s="4"/>
      <c r="AL20" s="17"/>
    </row>
    <row r="21" spans="2:38" ht="33.75" customHeight="1" x14ac:dyDescent="0.15">
      <c r="B21" s="15"/>
      <c r="C21" s="3"/>
      <c r="D21" s="15"/>
      <c r="E21" s="3"/>
      <c r="F21" s="15"/>
      <c r="G21" s="3"/>
      <c r="H21" s="15"/>
      <c r="I21" s="3"/>
      <c r="J21" s="15"/>
      <c r="K21" s="3"/>
      <c r="L21" s="15"/>
      <c r="M21" s="3"/>
      <c r="N21" s="15"/>
      <c r="O21" s="3"/>
      <c r="P21" s="15"/>
      <c r="Q21" s="3"/>
      <c r="R21" s="15"/>
      <c r="S21" s="3"/>
      <c r="T21" s="15"/>
      <c r="U21" s="3"/>
      <c r="V21" s="15"/>
      <c r="W21" s="3"/>
      <c r="X21" s="15"/>
      <c r="Y21" s="3"/>
      <c r="Z21" s="15"/>
      <c r="AA21" s="3"/>
      <c r="AB21" s="15"/>
      <c r="AC21" s="3"/>
      <c r="AD21" s="15"/>
      <c r="AE21" s="3"/>
      <c r="AF21" s="15"/>
      <c r="AG21" s="3"/>
      <c r="AH21" s="15"/>
      <c r="AI21" s="3"/>
      <c r="AJ21" s="15"/>
      <c r="AK21" s="4"/>
      <c r="AL21" s="17"/>
    </row>
    <row r="22" spans="2:38" ht="33.75" customHeight="1" x14ac:dyDescent="0.15">
      <c r="B22" s="16"/>
      <c r="C22" s="3"/>
      <c r="D22" s="16"/>
      <c r="E22" s="3"/>
      <c r="F22" s="16"/>
      <c r="G22" s="3"/>
      <c r="H22" s="16"/>
      <c r="I22" s="3"/>
      <c r="J22" s="16"/>
      <c r="K22" s="3"/>
      <c r="L22" s="16"/>
      <c r="M22" s="3"/>
      <c r="N22" s="16"/>
      <c r="O22" s="3"/>
      <c r="P22" s="16"/>
      <c r="Q22" s="3"/>
      <c r="R22" s="16"/>
      <c r="S22" s="3"/>
      <c r="T22" s="16"/>
      <c r="U22" s="3"/>
      <c r="V22" s="16"/>
      <c r="W22" s="3"/>
      <c r="X22" s="16"/>
      <c r="Y22" s="3"/>
      <c r="Z22" s="16"/>
      <c r="AA22" s="3"/>
      <c r="AB22" s="16"/>
      <c r="AC22" s="3"/>
      <c r="AD22" s="16"/>
      <c r="AE22" s="3"/>
      <c r="AF22" s="16"/>
      <c r="AG22" s="3"/>
      <c r="AH22" s="16"/>
      <c r="AI22" s="3"/>
      <c r="AJ22" s="16"/>
      <c r="AK22" s="4"/>
      <c r="AL22" s="17"/>
    </row>
    <row r="23" spans="2:38" ht="17.25" customHeight="1" x14ac:dyDescent="0.15"/>
    <row r="24" spans="2:38" ht="18" x14ac:dyDescent="0.15">
      <c r="B24" s="8">
        <f ca="1">SMALL(Sheet3!$E$1:$E$18,18)</f>
        <v>84</v>
      </c>
      <c r="C24" s="5"/>
      <c r="D24" s="8">
        <f ca="1">SMALL(Sheet3!$E$1:$E$18,17)</f>
        <v>72</v>
      </c>
      <c r="E24" s="5"/>
      <c r="F24" s="8">
        <f ca="1">SMALL(Sheet3!$E$1:$E$18,16)</f>
        <v>70</v>
      </c>
      <c r="G24" s="5"/>
      <c r="H24" s="8">
        <f ca="1">SMALL(Sheet3!$E$1:$E$18,15)</f>
        <v>69</v>
      </c>
      <c r="I24" s="5"/>
      <c r="J24" s="8">
        <f ca="1">SMALL(Sheet3!$E$1:$E$18,14)</f>
        <v>64</v>
      </c>
      <c r="K24" s="5"/>
      <c r="L24" s="8">
        <f ca="1">SMALL(Sheet3!$E$1:$E$18,13)</f>
        <v>62</v>
      </c>
      <c r="M24" s="5"/>
      <c r="N24" s="8">
        <f ca="1">SMALL(Sheet3!$E$1:$E$18,12)</f>
        <v>61</v>
      </c>
      <c r="O24" s="5"/>
      <c r="P24" s="8">
        <f ca="1">SMALL(Sheet3!$E$1:$E$18,11)</f>
        <v>58</v>
      </c>
      <c r="Q24" s="5"/>
      <c r="R24" s="8">
        <f ca="1">SMALL(Sheet3!$E$1:$E$18,10)</f>
        <v>50</v>
      </c>
      <c r="S24" s="5"/>
      <c r="T24" s="8">
        <f ca="1">SMALL(Sheet3!$E$1:$E$18,9)</f>
        <v>45</v>
      </c>
      <c r="U24" s="5"/>
      <c r="V24" s="8">
        <f ca="1">SMALL(Sheet3!$E$1:$E$18,8)</f>
        <v>39</v>
      </c>
      <c r="W24" s="5"/>
      <c r="X24" s="8">
        <f ca="1">SMALL(Sheet3!$E$1:$E$18,7)</f>
        <v>37</v>
      </c>
      <c r="Y24" s="5"/>
      <c r="Z24" s="8">
        <f ca="1">SMALL(Sheet3!$E$1:$E$18,6)</f>
        <v>33</v>
      </c>
      <c r="AA24" s="5"/>
      <c r="AB24" s="8">
        <f ca="1">SMALL(Sheet3!$E$1:$E$18,5)</f>
        <v>22</v>
      </c>
      <c r="AC24" s="5"/>
      <c r="AD24" s="8">
        <f ca="1">SMALL(Sheet3!$E$1:$E$18,4)</f>
        <v>17</v>
      </c>
      <c r="AE24" s="5"/>
      <c r="AF24" s="8">
        <f ca="1">SMALL(Sheet3!$E$1:$E$18,3)</f>
        <v>16</v>
      </c>
      <c r="AG24" s="5"/>
      <c r="AH24" s="8">
        <f ca="1">SMALL(Sheet3!$E$1:$E$18,2)</f>
        <v>10</v>
      </c>
      <c r="AI24" s="5"/>
      <c r="AJ24" s="8">
        <f ca="1">SMALL(Sheet3!$E$1:$E$18,1)</f>
        <v>3</v>
      </c>
    </row>
  </sheetData>
  <mergeCells count="38">
    <mergeCell ref="AF11:AF22"/>
    <mergeCell ref="AH11:AH22"/>
    <mergeCell ref="AJ11:AJ22"/>
    <mergeCell ref="AL11:AL22"/>
    <mergeCell ref="T11:T22"/>
    <mergeCell ref="V11:V22"/>
    <mergeCell ref="X11:X22"/>
    <mergeCell ref="Z11:Z22"/>
    <mergeCell ref="AB11:AB22"/>
    <mergeCell ref="AD11:AD22"/>
    <mergeCell ref="AL3:AL10"/>
    <mergeCell ref="B11:B22"/>
    <mergeCell ref="D11:D22"/>
    <mergeCell ref="F11:F22"/>
    <mergeCell ref="H11:H22"/>
    <mergeCell ref="J11:J22"/>
    <mergeCell ref="L11:L22"/>
    <mergeCell ref="N11:N22"/>
    <mergeCell ref="P11:P22"/>
    <mergeCell ref="R11:R22"/>
    <mergeCell ref="Z3:Z7"/>
    <mergeCell ref="AB3:AB7"/>
    <mergeCell ref="AD3:AD7"/>
    <mergeCell ref="AF3:AF7"/>
    <mergeCell ref="AH3:AH7"/>
    <mergeCell ref="AJ3:AJ7"/>
    <mergeCell ref="X3:X7"/>
    <mergeCell ref="B3:B7"/>
    <mergeCell ref="D3:D7"/>
    <mergeCell ref="F3:F7"/>
    <mergeCell ref="H3:H7"/>
    <mergeCell ref="J3:J7"/>
    <mergeCell ref="L3:L7"/>
    <mergeCell ref="N3:N7"/>
    <mergeCell ref="P3:P7"/>
    <mergeCell ref="R3:R7"/>
    <mergeCell ref="T3:T7"/>
    <mergeCell ref="V3:V7"/>
  </mergeCells>
  <phoneticPr fontId="1"/>
  <hyperlinks>
    <hyperlink ref="A1" r:id="rId1" xr:uid="{18EA0CB0-5EB0-4F7D-B869-EBEDBFAEB5D8}"/>
  </hyperlinks>
  <printOptions horizontalCentered="1" verticalCentered="1"/>
  <pageMargins left="0.37" right="0.39" top="0.33" bottom="0.28999999999999998" header="0.24" footer="0.17"/>
  <pageSetup paperSize="9" scale="90" orientation="landscape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446EF-EF34-46C3-88C4-4D0D4599D77D}">
  <dimension ref="A1:AL25"/>
  <sheetViews>
    <sheetView showGridLines="0" zoomScaleNormal="100" workbookViewId="0"/>
  </sheetViews>
  <sheetFormatPr defaultRowHeight="13.5" x14ac:dyDescent="0.15"/>
  <cols>
    <col min="1" max="1" width="4" customWidth="1"/>
    <col min="2" max="2" width="6.875" style="2" customWidth="1"/>
    <col min="3" max="3" width="1.25" style="2" customWidth="1"/>
    <col min="4" max="4" width="6.875" style="2" customWidth="1"/>
    <col min="5" max="5" width="1.25" style="2" customWidth="1"/>
    <col min="6" max="6" width="6.875" style="2" customWidth="1"/>
    <col min="7" max="7" width="1.25" style="2" customWidth="1"/>
    <col min="8" max="8" width="6.875" style="2" customWidth="1"/>
    <col min="9" max="9" width="1.25" style="2" customWidth="1"/>
    <col min="10" max="10" width="6.875" style="2" customWidth="1"/>
    <col min="11" max="11" width="1.25" style="2" customWidth="1"/>
    <col min="12" max="12" width="6.875" style="2" customWidth="1"/>
    <col min="13" max="13" width="1.25" style="2" customWidth="1"/>
    <col min="14" max="14" width="6.875" style="2" customWidth="1"/>
    <col min="15" max="15" width="1.25" style="2" customWidth="1"/>
    <col min="16" max="16" width="6.875" style="2" customWidth="1"/>
    <col min="17" max="17" width="1.25" style="2" customWidth="1"/>
    <col min="18" max="18" width="6.875" style="2" customWidth="1"/>
    <col min="19" max="19" width="1.25" style="2" customWidth="1"/>
    <col min="20" max="20" width="6.875" style="2" customWidth="1"/>
    <col min="21" max="21" width="1.25" style="2" customWidth="1"/>
    <col min="22" max="22" width="6.875" style="2" customWidth="1"/>
    <col min="23" max="23" width="1.25" style="2" customWidth="1"/>
    <col min="24" max="24" width="6.875" style="2" customWidth="1"/>
    <col min="25" max="25" width="1.25" style="2" customWidth="1"/>
    <col min="26" max="26" width="6.875" style="2" customWidth="1"/>
    <col min="27" max="27" width="1.25" style="2" customWidth="1"/>
    <col min="28" max="28" width="6.875" style="2" customWidth="1"/>
    <col min="29" max="29" width="1.25" style="2" customWidth="1"/>
    <col min="30" max="30" width="6.875" style="2" customWidth="1"/>
    <col min="31" max="31" width="1.25" style="2" customWidth="1"/>
    <col min="32" max="32" width="6.875" style="2" customWidth="1"/>
    <col min="33" max="33" width="1.25" style="2" customWidth="1"/>
    <col min="34" max="34" width="6.875" style="2" customWidth="1"/>
    <col min="35" max="35" width="1.25" style="2" customWidth="1"/>
    <col min="36" max="36" width="6.875" style="2" customWidth="1"/>
    <col min="37" max="37" width="3.625" customWidth="1"/>
    <col min="38" max="38" width="5.75" customWidth="1"/>
  </cols>
  <sheetData>
    <row r="1" spans="1:38" x14ac:dyDescent="0.15">
      <c r="A1" s="1" t="s">
        <v>0</v>
      </c>
    </row>
    <row r="3" spans="1:38" ht="33.75" customHeight="1" x14ac:dyDescent="0.15">
      <c r="B3" s="12" t="str">
        <f ca="1">INDEX(Sheet3!B$1:B$100,MATCH(SMALL(Sheet3!$D$1:$D$100,18),Sheet3!$D$1:$D$100,0))</f>
        <v>手に余る</v>
      </c>
      <c r="C3" s="5"/>
      <c r="D3" s="12" t="str">
        <f ca="1">INDEX(Sheet3!B$1:B$100,MATCH(SMALL(Sheet3!$D$1:$D$100,17),Sheet3!$D$1:$D$100,0))</f>
        <v>長い目で見る</v>
      </c>
      <c r="E3" s="5"/>
      <c r="F3" s="12" t="str">
        <f ca="1">INDEX(Sheet3!B$1:B$100,MATCH(SMALL(Sheet3!$D$1:$D$100,16),Sheet3!$D$1:$D$100,0))</f>
        <v>鼻が高い</v>
      </c>
      <c r="G3" s="5"/>
      <c r="H3" s="12" t="str">
        <f ca="1">INDEX(Sheet3!B$1:B$100,MATCH(SMALL(Sheet3!$D$1:$D$100,15),Sheet3!$D$1:$D$100,0))</f>
        <v>後の祭り</v>
      </c>
      <c r="I3" s="5"/>
      <c r="J3" s="12" t="str">
        <f ca="1">INDEX(Sheet3!B$1:B$100,MATCH(SMALL(Sheet3!$D$1:$D$100,14),Sheet3!$D$1:$D$100,0))</f>
        <v>首を長くする</v>
      </c>
      <c r="K3" s="5"/>
      <c r="L3" s="12" t="str">
        <f ca="1">INDEX(Sheet3!B$1:B$100,MATCH(SMALL(Sheet3!$D$1:$D$100,13),Sheet3!$D$1:$D$100,0))</f>
        <v>のどから手が出る</v>
      </c>
      <c r="M3" s="5"/>
      <c r="N3" s="12" t="str">
        <f ca="1">INDEX(Sheet3!B$1:B$100,MATCH(SMALL(Sheet3!$D$1:$D$100,12),Sheet3!$D$1:$D$100,0))</f>
        <v>腕が鳴る</v>
      </c>
      <c r="O3" s="5"/>
      <c r="P3" s="12" t="str">
        <f ca="1">INDEX(Sheet3!B$1:B$100,MATCH(SMALL(Sheet3!$D$1:$D$100,11),Sheet3!$D$1:$D$100,0))</f>
        <v>顔から火が出る</v>
      </c>
      <c r="Q3" s="5"/>
      <c r="R3" s="12" t="str">
        <f ca="1">INDEX(Sheet3!B$1:B$100,MATCH(SMALL(Sheet3!$D$1:$D$100,10),Sheet3!$D$1:$D$100,0))</f>
        <v>後ろ髪を引かれる</v>
      </c>
      <c r="S3" s="5"/>
      <c r="T3" s="12" t="str">
        <f ca="1">INDEX(Sheet3!B$1:B$100,MATCH(SMALL(Sheet3!$D$1:$D$100,9),Sheet3!$D$1:$D$100,0))</f>
        <v>さばを読む</v>
      </c>
      <c r="U3" s="5"/>
      <c r="V3" s="12" t="str">
        <f ca="1">INDEX(Sheet3!B$1:B$100,MATCH(SMALL(Sheet3!$D$1:$D$100,8),Sheet3!$D$1:$D$100,0))</f>
        <v>涙をのむ</v>
      </c>
      <c r="W3" s="5"/>
      <c r="X3" s="12" t="str">
        <f ca="1">INDEX(Sheet3!B$1:B$100,MATCH(SMALL(Sheet3!$D$1:$D$100,7),Sheet3!$D$1:$D$100,0))</f>
        <v>くちばしを入れる</v>
      </c>
      <c r="Y3" s="5"/>
      <c r="Z3" s="12" t="str">
        <f ca="1">INDEX(Sheet3!B$1:B$100,MATCH(SMALL(Sheet3!$D$1:$D$100,6),Sheet3!$D$1:$D$100,0))</f>
        <v>草の根を分けて探す</v>
      </c>
      <c r="AA3" s="5"/>
      <c r="AB3" s="12" t="str">
        <f ca="1">INDEX(Sheet3!B$1:B$100,MATCH(SMALL(Sheet3!$D$1:$D$100,5),Sheet3!$D$1:$D$100,0))</f>
        <v>途方に暮れる</v>
      </c>
      <c r="AC3" s="5"/>
      <c r="AD3" s="12" t="str">
        <f ca="1">INDEX(Sheet3!B$1:B$100,MATCH(SMALL(Sheet3!$D$1:$D$100,4),Sheet3!$D$1:$D$100,0))</f>
        <v>歯が立たない</v>
      </c>
      <c r="AE3" s="5"/>
      <c r="AF3" s="12" t="str">
        <f ca="1">INDEX(Sheet3!B$1:B$100,MATCH(SMALL(Sheet3!$D$1:$D$100,3),Sheet3!$D$1:$D$100,0))</f>
        <v>水の泡になる</v>
      </c>
      <c r="AG3" s="5"/>
      <c r="AH3" s="12" t="str">
        <f ca="1">INDEX(Sheet3!B$1:B$100,MATCH(SMALL(Sheet3!$D$1:$D$100,2),Sheet3!$D$1:$D$100,0))</f>
        <v>雀の涙</v>
      </c>
      <c r="AI3" s="5"/>
      <c r="AJ3" s="12" t="str">
        <f ca="1">INDEX(Sheet3!B$1:B$100,MATCH(SMALL(Sheet3!$D$1:$D$100,1),Sheet3!$D$1:$D$100,0))</f>
        <v>あごを出す</v>
      </c>
      <c r="AK3" s="4"/>
      <c r="AL3" s="14" t="s">
        <v>201</v>
      </c>
    </row>
    <row r="4" spans="1:38" ht="33.75" customHeight="1" x14ac:dyDescent="0.15">
      <c r="B4" s="13"/>
      <c r="C4" s="5"/>
      <c r="D4" s="13"/>
      <c r="E4" s="5"/>
      <c r="F4" s="13"/>
      <c r="G4" s="5"/>
      <c r="H4" s="13"/>
      <c r="I4" s="5"/>
      <c r="J4" s="13"/>
      <c r="K4" s="5"/>
      <c r="L4" s="13"/>
      <c r="M4" s="5"/>
      <c r="N4" s="13"/>
      <c r="O4" s="5"/>
      <c r="P4" s="13"/>
      <c r="Q4" s="5"/>
      <c r="R4" s="13"/>
      <c r="S4" s="5"/>
      <c r="T4" s="13"/>
      <c r="U4" s="5"/>
      <c r="V4" s="13"/>
      <c r="W4" s="5"/>
      <c r="X4" s="13"/>
      <c r="Y4" s="5"/>
      <c r="Z4" s="13"/>
      <c r="AA4" s="5"/>
      <c r="AB4" s="13"/>
      <c r="AC4" s="5"/>
      <c r="AD4" s="13"/>
      <c r="AE4" s="5"/>
      <c r="AF4" s="13"/>
      <c r="AG4" s="5"/>
      <c r="AH4" s="13"/>
      <c r="AI4" s="5"/>
      <c r="AJ4" s="13"/>
      <c r="AK4" s="4"/>
      <c r="AL4" s="14"/>
    </row>
    <row r="5" spans="1:38" ht="33.75" customHeight="1" x14ac:dyDescent="0.15">
      <c r="B5" s="13"/>
      <c r="C5" s="5"/>
      <c r="D5" s="13"/>
      <c r="E5" s="5"/>
      <c r="F5" s="13"/>
      <c r="G5" s="5"/>
      <c r="H5" s="13"/>
      <c r="I5" s="5"/>
      <c r="J5" s="13"/>
      <c r="K5" s="5"/>
      <c r="L5" s="13"/>
      <c r="M5" s="5"/>
      <c r="N5" s="13"/>
      <c r="O5" s="5"/>
      <c r="P5" s="13"/>
      <c r="Q5" s="5"/>
      <c r="R5" s="13"/>
      <c r="S5" s="5"/>
      <c r="T5" s="13"/>
      <c r="U5" s="5"/>
      <c r="V5" s="13"/>
      <c r="W5" s="5"/>
      <c r="X5" s="13"/>
      <c r="Y5" s="5"/>
      <c r="Z5" s="13"/>
      <c r="AA5" s="5"/>
      <c r="AB5" s="13"/>
      <c r="AC5" s="5"/>
      <c r="AD5" s="13"/>
      <c r="AE5" s="5"/>
      <c r="AF5" s="13"/>
      <c r="AG5" s="5"/>
      <c r="AH5" s="13"/>
      <c r="AI5" s="5"/>
      <c r="AJ5" s="13"/>
      <c r="AK5" s="4"/>
      <c r="AL5" s="14"/>
    </row>
    <row r="6" spans="1:38" ht="33.75" customHeight="1" x14ac:dyDescent="0.15">
      <c r="B6" s="13"/>
      <c r="C6" s="5"/>
      <c r="D6" s="13"/>
      <c r="E6" s="5"/>
      <c r="F6" s="13"/>
      <c r="G6" s="5"/>
      <c r="H6" s="13"/>
      <c r="I6" s="5"/>
      <c r="J6" s="13"/>
      <c r="K6" s="5"/>
      <c r="L6" s="13"/>
      <c r="M6" s="5"/>
      <c r="N6" s="13"/>
      <c r="O6" s="5"/>
      <c r="P6" s="13"/>
      <c r="Q6" s="5"/>
      <c r="R6" s="13"/>
      <c r="S6" s="5"/>
      <c r="T6" s="13"/>
      <c r="U6" s="5"/>
      <c r="V6" s="13"/>
      <c r="W6" s="5"/>
      <c r="X6" s="13"/>
      <c r="Y6" s="5"/>
      <c r="Z6" s="13"/>
      <c r="AA6" s="5"/>
      <c r="AB6" s="13"/>
      <c r="AC6" s="5"/>
      <c r="AD6" s="13"/>
      <c r="AE6" s="5"/>
      <c r="AF6" s="13"/>
      <c r="AG6" s="5"/>
      <c r="AH6" s="13"/>
      <c r="AI6" s="5"/>
      <c r="AJ6" s="13"/>
      <c r="AK6" s="4"/>
      <c r="AL6" s="14"/>
    </row>
    <row r="7" spans="1:38" ht="33.75" customHeight="1" x14ac:dyDescent="0.15">
      <c r="B7" s="13"/>
      <c r="C7" s="5"/>
      <c r="D7" s="13"/>
      <c r="E7" s="5"/>
      <c r="F7" s="13"/>
      <c r="G7" s="5"/>
      <c r="H7" s="13"/>
      <c r="I7" s="5"/>
      <c r="J7" s="13"/>
      <c r="K7" s="5"/>
      <c r="L7" s="13"/>
      <c r="M7" s="5"/>
      <c r="N7" s="13"/>
      <c r="O7" s="5"/>
      <c r="P7" s="13"/>
      <c r="Q7" s="5"/>
      <c r="R7" s="13"/>
      <c r="S7" s="5"/>
      <c r="T7" s="13"/>
      <c r="U7" s="5"/>
      <c r="V7" s="13"/>
      <c r="W7" s="5"/>
      <c r="X7" s="13"/>
      <c r="Y7" s="5"/>
      <c r="Z7" s="13"/>
      <c r="AA7" s="5"/>
      <c r="AB7" s="13"/>
      <c r="AC7" s="5"/>
      <c r="AD7" s="13"/>
      <c r="AE7" s="5"/>
      <c r="AF7" s="13"/>
      <c r="AG7" s="5"/>
      <c r="AH7" s="13"/>
      <c r="AI7" s="5"/>
      <c r="AJ7" s="13"/>
      <c r="AK7" s="4"/>
      <c r="AL7" s="14"/>
    </row>
    <row r="8" spans="1:38" ht="33.75" customHeight="1" x14ac:dyDescent="0.15">
      <c r="B8" s="11" t="str">
        <f ca="1">HLOOKUP(B25,$B$11:$AJ$23,13,FALSE)</f>
        <v>11</v>
      </c>
      <c r="C8" s="10"/>
      <c r="D8" s="11" t="str">
        <f ca="1">HLOOKUP(D25,$B$11:$AJ$23,13,FALSE)</f>
        <v>13</v>
      </c>
      <c r="E8" s="10"/>
      <c r="F8" s="11" t="str">
        <f ca="1">HLOOKUP(F25,$B$11:$AJ$23,13,FALSE)</f>
        <v>17</v>
      </c>
      <c r="G8" s="10"/>
      <c r="H8" s="11" t="str">
        <f ca="1">HLOOKUP(H25,$B$11:$AJ$23,13,FALSE)</f>
        <v>2</v>
      </c>
      <c r="I8" s="10"/>
      <c r="J8" s="11" t="str">
        <f ca="1">HLOOKUP(J25,$B$11:$AJ$23,13,FALSE)</f>
        <v>8</v>
      </c>
      <c r="K8" s="10"/>
      <c r="L8" s="11" t="str">
        <f ca="1">HLOOKUP(L25,$B$11:$AJ$23,13,FALSE)</f>
        <v>15</v>
      </c>
      <c r="M8" s="10"/>
      <c r="N8" s="11" t="str">
        <f ca="1">HLOOKUP(N25,$B$11:$AJ$23,13,FALSE)</f>
        <v>4</v>
      </c>
      <c r="O8" s="10"/>
      <c r="P8" s="11" t="str">
        <f ca="1">HLOOKUP(P25,$B$11:$AJ$23,13,FALSE)</f>
        <v>5</v>
      </c>
      <c r="Q8" s="10"/>
      <c r="R8" s="11" t="str">
        <f ca="1">HLOOKUP(R25,$B$11:$AJ$23,13,FALSE)</f>
        <v>3</v>
      </c>
      <c r="S8" s="10"/>
      <c r="T8" s="11" t="str">
        <f ca="1">HLOOKUP(T25,$B$11:$AJ$23,13,FALSE)</f>
        <v>9</v>
      </c>
      <c r="U8" s="10"/>
      <c r="V8" s="11" t="str">
        <f ca="1">HLOOKUP(V25,$B$11:$AJ$23,13,FALSE)</f>
        <v>14</v>
      </c>
      <c r="W8" s="10"/>
      <c r="X8" s="11" t="str">
        <f ca="1">HLOOKUP(X25,$B$11:$AJ$23,13,FALSE)</f>
        <v>7</v>
      </c>
      <c r="Y8" s="10"/>
      <c r="Z8" s="11" t="str">
        <f ca="1">HLOOKUP(Z25,$B$11:$AJ$23,13,FALSE)</f>
        <v>6</v>
      </c>
      <c r="AA8" s="10"/>
      <c r="AB8" s="11" t="str">
        <f ca="1">HLOOKUP(AB25,$B$11:$AJ$23,13,FALSE)</f>
        <v>12</v>
      </c>
      <c r="AC8" s="10"/>
      <c r="AD8" s="11" t="str">
        <f ca="1">HLOOKUP(AD25,$B$11:$AJ$23,13,FALSE)</f>
        <v>16</v>
      </c>
      <c r="AE8" s="10"/>
      <c r="AF8" s="11" t="str">
        <f ca="1">HLOOKUP(AF25,$B$11:$AJ$23,13,FALSE)</f>
        <v>18</v>
      </c>
      <c r="AG8" s="10"/>
      <c r="AH8" s="11" t="str">
        <f ca="1">HLOOKUP(AH25,$B$11:$AJ$23,13,FALSE)</f>
        <v>10</v>
      </c>
      <c r="AI8" s="10"/>
      <c r="AJ8" s="11" t="str">
        <f ca="1">HLOOKUP(AJ25,$B$11:$AJ$23,13,FALSE)</f>
        <v>1</v>
      </c>
      <c r="AK8" s="4"/>
      <c r="AL8" s="14"/>
    </row>
    <row r="9" spans="1:38" ht="13.5" customHeight="1" x14ac:dyDescent="0.15">
      <c r="B9" s="8"/>
      <c r="C9" s="5"/>
      <c r="D9" s="8"/>
      <c r="E9" s="5"/>
      <c r="F9" s="8"/>
      <c r="G9" s="5"/>
      <c r="H9" s="8"/>
      <c r="I9" s="5"/>
      <c r="J9" s="8"/>
      <c r="K9" s="5"/>
      <c r="L9" s="8"/>
      <c r="M9" s="5"/>
      <c r="N9" s="8"/>
      <c r="O9" s="5"/>
      <c r="P9" s="8"/>
      <c r="Q9" s="5"/>
      <c r="R9" s="8"/>
      <c r="S9" s="5"/>
      <c r="T9" s="8"/>
      <c r="U9" s="5"/>
      <c r="V9" s="8"/>
      <c r="W9" s="5"/>
      <c r="X9" s="8"/>
      <c r="Y9" s="5"/>
      <c r="Z9" s="8"/>
      <c r="AA9" s="5"/>
      <c r="AB9" s="8"/>
      <c r="AC9" s="5"/>
      <c r="AD9" s="8"/>
      <c r="AE9" s="5"/>
      <c r="AF9" s="8"/>
      <c r="AG9" s="5"/>
      <c r="AH9" s="8"/>
      <c r="AI9" s="5"/>
      <c r="AJ9" s="8"/>
      <c r="AK9" s="4"/>
      <c r="AL9" s="14"/>
    </row>
    <row r="10" spans="1:38" ht="33.75" customHeight="1" x14ac:dyDescent="0.15">
      <c r="B10" s="9" t="s">
        <v>238</v>
      </c>
      <c r="C10" s="6"/>
      <c r="D10" s="9" t="s">
        <v>236</v>
      </c>
      <c r="E10" s="6"/>
      <c r="F10" s="9" t="s">
        <v>234</v>
      </c>
      <c r="G10" s="6"/>
      <c r="H10" s="9" t="s">
        <v>232</v>
      </c>
      <c r="I10" s="6"/>
      <c r="J10" s="9" t="s">
        <v>230</v>
      </c>
      <c r="K10" s="6"/>
      <c r="L10" s="9" t="s">
        <v>228</v>
      </c>
      <c r="M10" s="6"/>
      <c r="N10" s="9" t="s">
        <v>226</v>
      </c>
      <c r="O10" s="6"/>
      <c r="P10" s="9" t="s">
        <v>224</v>
      </c>
      <c r="Q10" s="6"/>
      <c r="R10" s="9" t="s">
        <v>222</v>
      </c>
      <c r="S10" s="6"/>
      <c r="T10" s="9" t="s">
        <v>220</v>
      </c>
      <c r="U10" s="6"/>
      <c r="V10" s="9" t="s">
        <v>218</v>
      </c>
      <c r="W10" s="6"/>
      <c r="X10" s="9" t="s">
        <v>216</v>
      </c>
      <c r="Y10" s="6"/>
      <c r="Z10" s="9" t="s">
        <v>214</v>
      </c>
      <c r="AA10" s="6"/>
      <c r="AB10" s="9" t="s">
        <v>212</v>
      </c>
      <c r="AC10" s="6"/>
      <c r="AD10" s="9" t="s">
        <v>210</v>
      </c>
      <c r="AE10" s="6"/>
      <c r="AF10" s="9" t="s">
        <v>208</v>
      </c>
      <c r="AG10" s="6"/>
      <c r="AH10" s="9" t="s">
        <v>206</v>
      </c>
      <c r="AI10" s="6"/>
      <c r="AJ10" s="9" t="s">
        <v>204</v>
      </c>
      <c r="AK10" s="4"/>
      <c r="AL10" s="14"/>
    </row>
    <row r="11" spans="1:38" ht="33.75" customHeight="1" x14ac:dyDescent="0.15">
      <c r="B11" s="15" t="str">
        <f ca="1">VLOOKUP(B24,Sheet3!$A$1:$C$100,3)</f>
        <v>努力したことが、すべて無駄になって消え去ってしまうこと。</v>
      </c>
      <c r="C11" s="3"/>
      <c r="D11" s="15" t="str">
        <f ca="1">VLOOKUP(D24,Sheet3!$A$1:$C$100,3)</f>
        <v>得意で、自慢げな様子。</v>
      </c>
      <c r="E11" s="3"/>
      <c r="F11" s="15" t="str">
        <f ca="1">VLOOKUP(F24,Sheet3!$A$1:$C$100,3)</f>
        <v>相手が強くて、とてもかなわないこと。</v>
      </c>
      <c r="G11" s="3"/>
      <c r="H11" s="15" t="str">
        <f ca="1">VLOOKUP(H24,Sheet3!$A$1:$C$100,3)</f>
        <v>欲しくてたまらない様子。</v>
      </c>
      <c r="I11" s="3"/>
      <c r="J11" s="15" t="str">
        <f ca="1">VLOOKUP(J24,Sheet3!$A$1:$C$100,3)</f>
        <v>くやしいことやつらいことをじっと我慢すること。</v>
      </c>
      <c r="K11" s="3"/>
      <c r="L11" s="15" t="str">
        <f ca="1">VLOOKUP(L24,Sheet3!$A$1:$C$100,3)</f>
        <v>現状だけで判断せず、将来を気長に見守ること。</v>
      </c>
      <c r="M11" s="3"/>
      <c r="N11" s="15" t="str">
        <f ca="1">VLOOKUP(N24,Sheet3!$A$1:$C$100,3)</f>
        <v>どうしていいのかわからず困ること。</v>
      </c>
      <c r="O11" s="3"/>
      <c r="P11" s="15" t="str">
        <f ca="1">VLOOKUP(P24,Sheet3!$A$1:$C$100,3)</f>
        <v>自分の能力では、どうにもならないこと。</v>
      </c>
      <c r="Q11" s="3"/>
      <c r="R11" s="15" t="str">
        <f ca="1">VLOOKUP(R24,Sheet3!$A$1:$C$100,3)</f>
        <v>ほんのわずかなこと。</v>
      </c>
      <c r="S11" s="3"/>
      <c r="T11" s="15" t="str">
        <f ca="1">VLOOKUP(T24,Sheet3!$A$1:$C$100,3)</f>
        <v>数や量を実際よりごまかすこと。</v>
      </c>
      <c r="U11" s="3"/>
      <c r="V11" s="15" t="str">
        <f ca="1">VLOOKUP(V24,Sheet3!$A$1:$C$100,3)</f>
        <v>今か今かと待ちこがれること。</v>
      </c>
      <c r="W11" s="3"/>
      <c r="X11" s="15" t="str">
        <f ca="1">VLOOKUP(X24,Sheet3!$A$1:$C$100,3)</f>
        <v>人の話に、わきから口出しすること。</v>
      </c>
      <c r="Y11" s="3"/>
      <c r="Z11" s="15" t="str">
        <f ca="1">VLOOKUP(Z24,Sheet3!$A$1:$C$100,3)</f>
        <v>見えないところまで、隅々まで探すこと。</v>
      </c>
      <c r="AA11" s="3"/>
      <c r="AB11" s="15" t="str">
        <f ca="1">VLOOKUP(AB24,Sheet3!$A$1:$C$100,3)</f>
        <v>ひどく恥ずかしくて、顔が真っ赤になること。</v>
      </c>
      <c r="AC11" s="3"/>
      <c r="AD11" s="15" t="str">
        <f ca="1">VLOOKUP(AD24,Sheet3!$A$1:$C$100,3)</f>
        <v>自分の技術や力を発揮したくて、じっとしていられないこと。</v>
      </c>
      <c r="AE11" s="3"/>
      <c r="AF11" s="15" t="str">
        <f ca="1">VLOOKUP(AF24,Sheet3!$A$1:$C$100,3)</f>
        <v>未練があり先に進めないこと。</v>
      </c>
      <c r="AG11" s="3"/>
      <c r="AH11" s="15" t="str">
        <f ca="1">VLOOKUP(AH24,Sheet3!$A$1:$C$100,3)</f>
        <v>間に合わず、手おくれになってしまうこと。</v>
      </c>
      <c r="AI11" s="3"/>
      <c r="AJ11" s="15" t="str">
        <f ca="1">VLOOKUP(AJ24,Sheet3!$A$1:$C$100,3)</f>
        <v>へとへとに、疲れること。大きな問題を抱え、困り果てること。</v>
      </c>
      <c r="AK11" s="4"/>
      <c r="AL11" s="17" t="s">
        <v>202</v>
      </c>
    </row>
    <row r="12" spans="1:38" ht="33.75" customHeight="1" x14ac:dyDescent="0.15">
      <c r="B12" s="15"/>
      <c r="C12" s="3"/>
      <c r="D12" s="15"/>
      <c r="E12" s="3"/>
      <c r="F12" s="15"/>
      <c r="G12" s="3"/>
      <c r="H12" s="15"/>
      <c r="I12" s="3"/>
      <c r="J12" s="15"/>
      <c r="K12" s="3"/>
      <c r="L12" s="15"/>
      <c r="M12" s="3"/>
      <c r="N12" s="15"/>
      <c r="O12" s="3"/>
      <c r="P12" s="15"/>
      <c r="Q12" s="3"/>
      <c r="R12" s="15"/>
      <c r="S12" s="3"/>
      <c r="T12" s="15"/>
      <c r="U12" s="3"/>
      <c r="V12" s="15"/>
      <c r="W12" s="3"/>
      <c r="X12" s="15"/>
      <c r="Y12" s="3"/>
      <c r="Z12" s="15"/>
      <c r="AA12" s="3"/>
      <c r="AB12" s="15"/>
      <c r="AC12" s="3"/>
      <c r="AD12" s="15"/>
      <c r="AE12" s="3"/>
      <c r="AF12" s="15"/>
      <c r="AG12" s="3"/>
      <c r="AH12" s="15"/>
      <c r="AI12" s="3"/>
      <c r="AJ12" s="15"/>
      <c r="AK12" s="4"/>
      <c r="AL12" s="17"/>
    </row>
    <row r="13" spans="1:38" ht="33.75" customHeight="1" x14ac:dyDescent="0.15">
      <c r="B13" s="15"/>
      <c r="C13" s="3"/>
      <c r="D13" s="15"/>
      <c r="E13" s="3"/>
      <c r="F13" s="15"/>
      <c r="G13" s="3"/>
      <c r="H13" s="15"/>
      <c r="I13" s="3"/>
      <c r="J13" s="15"/>
      <c r="K13" s="3"/>
      <c r="L13" s="15"/>
      <c r="M13" s="3"/>
      <c r="N13" s="15"/>
      <c r="O13" s="3"/>
      <c r="P13" s="15"/>
      <c r="Q13" s="3"/>
      <c r="R13" s="15"/>
      <c r="S13" s="3"/>
      <c r="T13" s="15"/>
      <c r="U13" s="3"/>
      <c r="V13" s="15"/>
      <c r="W13" s="3"/>
      <c r="X13" s="15"/>
      <c r="Y13" s="3"/>
      <c r="Z13" s="15"/>
      <c r="AA13" s="3"/>
      <c r="AB13" s="15"/>
      <c r="AC13" s="3"/>
      <c r="AD13" s="15"/>
      <c r="AE13" s="3"/>
      <c r="AF13" s="15"/>
      <c r="AG13" s="3"/>
      <c r="AH13" s="15"/>
      <c r="AI13" s="3"/>
      <c r="AJ13" s="15"/>
      <c r="AK13" s="4"/>
      <c r="AL13" s="17"/>
    </row>
    <row r="14" spans="1:38" ht="33.75" customHeight="1" x14ac:dyDescent="0.15">
      <c r="B14" s="15"/>
      <c r="C14" s="3"/>
      <c r="D14" s="15"/>
      <c r="E14" s="3"/>
      <c r="F14" s="15"/>
      <c r="G14" s="3"/>
      <c r="H14" s="15"/>
      <c r="I14" s="3"/>
      <c r="J14" s="15"/>
      <c r="K14" s="3"/>
      <c r="L14" s="15"/>
      <c r="M14" s="3"/>
      <c r="N14" s="15"/>
      <c r="O14" s="3"/>
      <c r="P14" s="15"/>
      <c r="Q14" s="3"/>
      <c r="R14" s="15"/>
      <c r="S14" s="3"/>
      <c r="T14" s="15"/>
      <c r="U14" s="3"/>
      <c r="V14" s="15"/>
      <c r="W14" s="3"/>
      <c r="X14" s="15"/>
      <c r="Y14" s="3"/>
      <c r="Z14" s="15"/>
      <c r="AA14" s="3"/>
      <c r="AB14" s="15"/>
      <c r="AC14" s="3"/>
      <c r="AD14" s="15"/>
      <c r="AE14" s="3"/>
      <c r="AF14" s="15"/>
      <c r="AG14" s="3"/>
      <c r="AH14" s="15"/>
      <c r="AI14" s="3"/>
      <c r="AJ14" s="15"/>
      <c r="AK14" s="4"/>
      <c r="AL14" s="17"/>
    </row>
    <row r="15" spans="1:38" ht="33.75" customHeight="1" x14ac:dyDescent="0.15">
      <c r="B15" s="15"/>
      <c r="C15" s="3"/>
      <c r="D15" s="15"/>
      <c r="E15" s="3"/>
      <c r="F15" s="15"/>
      <c r="G15" s="3"/>
      <c r="H15" s="15"/>
      <c r="I15" s="3"/>
      <c r="J15" s="15"/>
      <c r="K15" s="3"/>
      <c r="L15" s="15"/>
      <c r="M15" s="3"/>
      <c r="N15" s="15"/>
      <c r="O15" s="3"/>
      <c r="P15" s="15"/>
      <c r="Q15" s="3"/>
      <c r="R15" s="15"/>
      <c r="S15" s="3"/>
      <c r="T15" s="15"/>
      <c r="U15" s="3"/>
      <c r="V15" s="15"/>
      <c r="W15" s="3"/>
      <c r="X15" s="15"/>
      <c r="Y15" s="3"/>
      <c r="Z15" s="15"/>
      <c r="AA15" s="3"/>
      <c r="AB15" s="15"/>
      <c r="AC15" s="3"/>
      <c r="AD15" s="15"/>
      <c r="AE15" s="3"/>
      <c r="AF15" s="15"/>
      <c r="AG15" s="3"/>
      <c r="AH15" s="15"/>
      <c r="AI15" s="3"/>
      <c r="AJ15" s="15"/>
      <c r="AK15" s="4"/>
      <c r="AL15" s="17"/>
    </row>
    <row r="16" spans="1:38" ht="33.75" customHeight="1" x14ac:dyDescent="0.15">
      <c r="B16" s="15"/>
      <c r="C16" s="3"/>
      <c r="D16" s="15"/>
      <c r="E16" s="3"/>
      <c r="F16" s="15"/>
      <c r="G16" s="3"/>
      <c r="H16" s="15"/>
      <c r="I16" s="3"/>
      <c r="J16" s="15"/>
      <c r="K16" s="3"/>
      <c r="L16" s="15"/>
      <c r="M16" s="3"/>
      <c r="N16" s="15"/>
      <c r="O16" s="3"/>
      <c r="P16" s="15"/>
      <c r="Q16" s="3"/>
      <c r="R16" s="15"/>
      <c r="S16" s="3"/>
      <c r="T16" s="15"/>
      <c r="U16" s="3"/>
      <c r="V16" s="15"/>
      <c r="W16" s="3"/>
      <c r="X16" s="15"/>
      <c r="Y16" s="3"/>
      <c r="Z16" s="15"/>
      <c r="AA16" s="3"/>
      <c r="AB16" s="15"/>
      <c r="AC16" s="3"/>
      <c r="AD16" s="15"/>
      <c r="AE16" s="3"/>
      <c r="AF16" s="15"/>
      <c r="AG16" s="3"/>
      <c r="AH16" s="15"/>
      <c r="AI16" s="3"/>
      <c r="AJ16" s="15"/>
      <c r="AK16" s="4"/>
      <c r="AL16" s="17"/>
    </row>
    <row r="17" spans="2:38" ht="33.75" customHeight="1" x14ac:dyDescent="0.15">
      <c r="B17" s="15"/>
      <c r="C17" s="3"/>
      <c r="D17" s="15"/>
      <c r="E17" s="3"/>
      <c r="F17" s="15"/>
      <c r="G17" s="3"/>
      <c r="H17" s="15"/>
      <c r="I17" s="3"/>
      <c r="J17" s="15"/>
      <c r="K17" s="3"/>
      <c r="L17" s="15"/>
      <c r="M17" s="3"/>
      <c r="N17" s="15"/>
      <c r="O17" s="3"/>
      <c r="P17" s="15"/>
      <c r="Q17" s="3"/>
      <c r="R17" s="15"/>
      <c r="S17" s="3"/>
      <c r="T17" s="15"/>
      <c r="U17" s="3"/>
      <c r="V17" s="15"/>
      <c r="W17" s="3"/>
      <c r="X17" s="15"/>
      <c r="Y17" s="3"/>
      <c r="Z17" s="15"/>
      <c r="AA17" s="3"/>
      <c r="AB17" s="15"/>
      <c r="AC17" s="3"/>
      <c r="AD17" s="15"/>
      <c r="AE17" s="3"/>
      <c r="AF17" s="15"/>
      <c r="AG17" s="3"/>
      <c r="AH17" s="15"/>
      <c r="AI17" s="3"/>
      <c r="AJ17" s="15"/>
      <c r="AK17" s="4"/>
      <c r="AL17" s="17"/>
    </row>
    <row r="18" spans="2:38" ht="33.75" customHeight="1" x14ac:dyDescent="0.15">
      <c r="B18" s="15"/>
      <c r="C18" s="3"/>
      <c r="D18" s="15"/>
      <c r="E18" s="3"/>
      <c r="F18" s="15"/>
      <c r="G18" s="3"/>
      <c r="H18" s="15"/>
      <c r="I18" s="3"/>
      <c r="J18" s="15"/>
      <c r="K18" s="3"/>
      <c r="L18" s="15"/>
      <c r="M18" s="3"/>
      <c r="N18" s="15"/>
      <c r="O18" s="3"/>
      <c r="P18" s="15"/>
      <c r="Q18" s="3"/>
      <c r="R18" s="15"/>
      <c r="S18" s="3"/>
      <c r="T18" s="15"/>
      <c r="U18" s="3"/>
      <c r="V18" s="15"/>
      <c r="W18" s="3"/>
      <c r="X18" s="15"/>
      <c r="Y18" s="3"/>
      <c r="Z18" s="15"/>
      <c r="AA18" s="3"/>
      <c r="AB18" s="15"/>
      <c r="AC18" s="3"/>
      <c r="AD18" s="15"/>
      <c r="AE18" s="3"/>
      <c r="AF18" s="15"/>
      <c r="AG18" s="3"/>
      <c r="AH18" s="15"/>
      <c r="AI18" s="3"/>
      <c r="AJ18" s="15"/>
      <c r="AK18" s="4"/>
      <c r="AL18" s="17"/>
    </row>
    <row r="19" spans="2:38" ht="33.75" customHeight="1" x14ac:dyDescent="0.15">
      <c r="B19" s="15"/>
      <c r="C19" s="3"/>
      <c r="D19" s="15"/>
      <c r="E19" s="3"/>
      <c r="F19" s="15"/>
      <c r="G19" s="3"/>
      <c r="H19" s="15"/>
      <c r="I19" s="3"/>
      <c r="J19" s="15"/>
      <c r="K19" s="3"/>
      <c r="L19" s="15"/>
      <c r="M19" s="3"/>
      <c r="N19" s="15"/>
      <c r="O19" s="3"/>
      <c r="P19" s="15"/>
      <c r="Q19" s="3"/>
      <c r="R19" s="15"/>
      <c r="S19" s="3"/>
      <c r="T19" s="15"/>
      <c r="U19" s="3"/>
      <c r="V19" s="15"/>
      <c r="W19" s="3"/>
      <c r="X19" s="15"/>
      <c r="Y19" s="3"/>
      <c r="Z19" s="15"/>
      <c r="AA19" s="3"/>
      <c r="AB19" s="15"/>
      <c r="AC19" s="3"/>
      <c r="AD19" s="15"/>
      <c r="AE19" s="3"/>
      <c r="AF19" s="15"/>
      <c r="AG19" s="3"/>
      <c r="AH19" s="15"/>
      <c r="AI19" s="3"/>
      <c r="AJ19" s="15"/>
      <c r="AK19" s="4"/>
      <c r="AL19" s="17"/>
    </row>
    <row r="20" spans="2:38" ht="33.75" customHeight="1" x14ac:dyDescent="0.15">
      <c r="B20" s="15"/>
      <c r="C20" s="3"/>
      <c r="D20" s="15"/>
      <c r="E20" s="3"/>
      <c r="F20" s="15"/>
      <c r="G20" s="3"/>
      <c r="H20" s="15"/>
      <c r="I20" s="3"/>
      <c r="J20" s="15"/>
      <c r="K20" s="3"/>
      <c r="L20" s="15"/>
      <c r="M20" s="3"/>
      <c r="N20" s="15"/>
      <c r="O20" s="3"/>
      <c r="P20" s="15"/>
      <c r="Q20" s="3"/>
      <c r="R20" s="15"/>
      <c r="S20" s="3"/>
      <c r="T20" s="15"/>
      <c r="U20" s="3"/>
      <c r="V20" s="15"/>
      <c r="W20" s="3"/>
      <c r="X20" s="15"/>
      <c r="Y20" s="3"/>
      <c r="Z20" s="15"/>
      <c r="AA20" s="3"/>
      <c r="AB20" s="15"/>
      <c r="AC20" s="3"/>
      <c r="AD20" s="15"/>
      <c r="AE20" s="3"/>
      <c r="AF20" s="15"/>
      <c r="AG20" s="3"/>
      <c r="AH20" s="15"/>
      <c r="AI20" s="3"/>
      <c r="AJ20" s="15"/>
      <c r="AK20" s="4"/>
      <c r="AL20" s="17"/>
    </row>
    <row r="21" spans="2:38" ht="33.75" customHeight="1" x14ac:dyDescent="0.15">
      <c r="B21" s="15"/>
      <c r="C21" s="3"/>
      <c r="D21" s="15"/>
      <c r="E21" s="3"/>
      <c r="F21" s="15"/>
      <c r="G21" s="3"/>
      <c r="H21" s="15"/>
      <c r="I21" s="3"/>
      <c r="J21" s="15"/>
      <c r="K21" s="3"/>
      <c r="L21" s="15"/>
      <c r="M21" s="3"/>
      <c r="N21" s="15"/>
      <c r="O21" s="3"/>
      <c r="P21" s="15"/>
      <c r="Q21" s="3"/>
      <c r="R21" s="15"/>
      <c r="S21" s="3"/>
      <c r="T21" s="15"/>
      <c r="U21" s="3"/>
      <c r="V21" s="15"/>
      <c r="W21" s="3"/>
      <c r="X21" s="15"/>
      <c r="Y21" s="3"/>
      <c r="Z21" s="15"/>
      <c r="AA21" s="3"/>
      <c r="AB21" s="15"/>
      <c r="AC21" s="3"/>
      <c r="AD21" s="15"/>
      <c r="AE21" s="3"/>
      <c r="AF21" s="15"/>
      <c r="AG21" s="3"/>
      <c r="AH21" s="15"/>
      <c r="AI21" s="3"/>
      <c r="AJ21" s="15"/>
      <c r="AK21" s="4"/>
      <c r="AL21" s="17"/>
    </row>
    <row r="22" spans="2:38" ht="33.75" customHeight="1" x14ac:dyDescent="0.15">
      <c r="B22" s="16"/>
      <c r="C22" s="3"/>
      <c r="D22" s="16"/>
      <c r="E22" s="3"/>
      <c r="F22" s="16"/>
      <c r="G22" s="3"/>
      <c r="H22" s="16"/>
      <c r="I22" s="3"/>
      <c r="J22" s="16"/>
      <c r="K22" s="3"/>
      <c r="L22" s="16"/>
      <c r="M22" s="3"/>
      <c r="N22" s="16"/>
      <c r="O22" s="3"/>
      <c r="P22" s="16"/>
      <c r="Q22" s="3"/>
      <c r="R22" s="16"/>
      <c r="S22" s="3"/>
      <c r="T22" s="16"/>
      <c r="U22" s="3"/>
      <c r="V22" s="16"/>
      <c r="W22" s="3"/>
      <c r="X22" s="16"/>
      <c r="Y22" s="3"/>
      <c r="Z22" s="16"/>
      <c r="AA22" s="3"/>
      <c r="AB22" s="16"/>
      <c r="AC22" s="3"/>
      <c r="AD22" s="16"/>
      <c r="AE22" s="3"/>
      <c r="AF22" s="16"/>
      <c r="AG22" s="3"/>
      <c r="AH22" s="16"/>
      <c r="AI22" s="3"/>
      <c r="AJ22" s="16"/>
      <c r="AK22" s="4"/>
      <c r="AL22" s="17"/>
    </row>
    <row r="23" spans="2:38" ht="17.25" customHeight="1" x14ac:dyDescent="0.15">
      <c r="B23" s="2" t="s">
        <v>237</v>
      </c>
      <c r="D23" s="2" t="s">
        <v>235</v>
      </c>
      <c r="F23" s="2" t="s">
        <v>233</v>
      </c>
      <c r="H23" s="2" t="s">
        <v>231</v>
      </c>
      <c r="J23" s="2" t="s">
        <v>229</v>
      </c>
      <c r="L23" s="2" t="s">
        <v>227</v>
      </c>
      <c r="N23" s="2" t="s">
        <v>225</v>
      </c>
      <c r="P23" s="2" t="s">
        <v>223</v>
      </c>
      <c r="R23" s="2" t="s">
        <v>221</v>
      </c>
      <c r="T23" s="2" t="s">
        <v>219</v>
      </c>
      <c r="V23" s="2" t="s">
        <v>217</v>
      </c>
      <c r="X23" s="2" t="s">
        <v>215</v>
      </c>
      <c r="Z23" s="2" t="s">
        <v>213</v>
      </c>
      <c r="AB23" s="2" t="s">
        <v>211</v>
      </c>
      <c r="AD23" s="2" t="s">
        <v>209</v>
      </c>
      <c r="AF23" s="2" t="s">
        <v>207</v>
      </c>
      <c r="AH23" s="2" t="s">
        <v>205</v>
      </c>
      <c r="AJ23" s="2" t="s">
        <v>203</v>
      </c>
    </row>
    <row r="24" spans="2:38" ht="18" x14ac:dyDescent="0.15">
      <c r="B24" s="8">
        <f ca="1">SMALL(Sheet3!$E$1:$E$18,18)</f>
        <v>84</v>
      </c>
      <c r="C24" s="5"/>
      <c r="D24" s="8">
        <f ca="1">SMALL(Sheet3!$E$1:$E$18,17)</f>
        <v>72</v>
      </c>
      <c r="E24" s="5"/>
      <c r="F24" s="8">
        <f ca="1">SMALL(Sheet3!$E$1:$E$18,16)</f>
        <v>70</v>
      </c>
      <c r="G24" s="5"/>
      <c r="H24" s="8">
        <f ca="1">SMALL(Sheet3!$E$1:$E$18,15)</f>
        <v>69</v>
      </c>
      <c r="I24" s="5"/>
      <c r="J24" s="8">
        <f ca="1">SMALL(Sheet3!$E$1:$E$18,14)</f>
        <v>64</v>
      </c>
      <c r="K24" s="5"/>
      <c r="L24" s="8">
        <f ca="1">SMALL(Sheet3!$E$1:$E$18,13)</f>
        <v>62</v>
      </c>
      <c r="M24" s="5"/>
      <c r="N24" s="8">
        <f ca="1">SMALL(Sheet3!$E$1:$E$18,12)</f>
        <v>61</v>
      </c>
      <c r="O24" s="5"/>
      <c r="P24" s="8">
        <f ca="1">SMALL(Sheet3!$E$1:$E$18,11)</f>
        <v>58</v>
      </c>
      <c r="Q24" s="5"/>
      <c r="R24" s="8">
        <f ca="1">SMALL(Sheet3!$E$1:$E$18,10)</f>
        <v>50</v>
      </c>
      <c r="S24" s="5"/>
      <c r="T24" s="8">
        <f ca="1">SMALL(Sheet3!$E$1:$E$18,9)</f>
        <v>45</v>
      </c>
      <c r="U24" s="5"/>
      <c r="V24" s="8">
        <f ca="1">SMALL(Sheet3!$E$1:$E$18,8)</f>
        <v>39</v>
      </c>
      <c r="W24" s="5"/>
      <c r="X24" s="8">
        <f ca="1">SMALL(Sheet3!$E$1:$E$18,7)</f>
        <v>37</v>
      </c>
      <c r="Y24" s="5"/>
      <c r="Z24" s="8">
        <f ca="1">SMALL(Sheet3!$E$1:$E$18,6)</f>
        <v>33</v>
      </c>
      <c r="AA24" s="5"/>
      <c r="AB24" s="8">
        <f ca="1">SMALL(Sheet3!$E$1:$E$18,5)</f>
        <v>22</v>
      </c>
      <c r="AC24" s="5"/>
      <c r="AD24" s="8">
        <f ca="1">SMALL(Sheet3!$E$1:$E$18,4)</f>
        <v>17</v>
      </c>
      <c r="AE24" s="5"/>
      <c r="AF24" s="8">
        <f ca="1">SMALL(Sheet3!$E$1:$E$18,3)</f>
        <v>16</v>
      </c>
      <c r="AG24" s="5"/>
      <c r="AH24" s="8">
        <f ca="1">SMALL(Sheet3!$E$1:$E$18,2)</f>
        <v>10</v>
      </c>
      <c r="AI24" s="5"/>
      <c r="AJ24" s="8">
        <f ca="1">SMALL(Sheet3!$E$1:$E$18,1)</f>
        <v>3</v>
      </c>
    </row>
    <row r="25" spans="2:38" x14ac:dyDescent="0.15">
      <c r="B25" s="2" t="str">
        <f ca="1">INDEX(Sheet3!C$1:C$100,MATCH(SMALL(Sheet3!$D$1:$D$100,18),Sheet3!$D$1:$D$100,0))</f>
        <v>自分の能力では、どうにもならないこと。</v>
      </c>
      <c r="D25" s="2" t="str">
        <f ca="1">INDEX(Sheet3!C$1:C$100,MATCH(SMALL(Sheet3!$D$1:$D$100,17),Sheet3!$D$1:$D$100,0))</f>
        <v>現状だけで判断せず、将来を気長に見守ること。</v>
      </c>
      <c r="F25" s="2" t="str">
        <f ca="1">INDEX(Sheet3!C$1:C$100,MATCH(SMALL(Sheet3!$D$1:$D$100,16),Sheet3!$D$1:$D$100,0))</f>
        <v>得意で、自慢げな様子。</v>
      </c>
      <c r="H25" s="2" t="str">
        <f ca="1">INDEX(Sheet3!C$1:C$100,MATCH(SMALL(Sheet3!$D$1:$D$100,15),Sheet3!$D$1:$D$100,0))</f>
        <v>間に合わず、手おくれになってしまうこと。</v>
      </c>
      <c r="J25" s="2" t="str">
        <f ca="1">INDEX(Sheet3!C$1:C$100,MATCH(SMALL(Sheet3!$D$1:$D$100,14),Sheet3!$D$1:$D$100,0))</f>
        <v>今か今かと待ちこがれること。</v>
      </c>
      <c r="L25" s="2" t="str">
        <f ca="1">INDEX(Sheet3!C$1:C$100,MATCH(SMALL(Sheet3!$D$1:$D$100,13),Sheet3!$D$1:$D$100,0))</f>
        <v>欲しくてたまらない様子。</v>
      </c>
      <c r="N25" s="2" t="str">
        <f ca="1">INDEX(Sheet3!C$1:C$100,MATCH(SMALL(Sheet3!$D$1:$D$100,12),Sheet3!$D$1:$D$100,0))</f>
        <v>自分の技術や力を発揮したくて、じっとしていられないこと。</v>
      </c>
      <c r="P25" s="2" t="str">
        <f ca="1">INDEX(Sheet3!C$1:C$100,MATCH(SMALL(Sheet3!$D$1:$D$100,11),Sheet3!$D$1:$D$100,0))</f>
        <v>ひどく恥ずかしくて、顔が真っ赤になること。</v>
      </c>
      <c r="R25" s="2" t="str">
        <f ca="1">INDEX(Sheet3!C$1:C$100,MATCH(SMALL(Sheet3!$D$1:$D$100,10),Sheet3!$D$1:$D$100,0))</f>
        <v>未練があり先に進めないこと。</v>
      </c>
      <c r="T25" s="2" t="str">
        <f ca="1">INDEX(Sheet3!C$1:C$100,MATCH(SMALL(Sheet3!$D$1:$D$100,9),Sheet3!$D$1:$D$100,0))</f>
        <v>数や量を実際よりごまかすこと。</v>
      </c>
      <c r="V25" s="2" t="str">
        <f ca="1">INDEX(Sheet3!C$1:C$100,MATCH(SMALL(Sheet3!$D$1:$D$100,8),Sheet3!$D$1:$D$100,0))</f>
        <v>くやしいことやつらいことをじっと我慢すること。</v>
      </c>
      <c r="X25" s="2" t="str">
        <f ca="1">INDEX(Sheet3!C$1:C$100,MATCH(SMALL(Sheet3!$D$1:$D$100,7),Sheet3!$D$1:$D$100,0))</f>
        <v>人の話に、わきから口出しすること。</v>
      </c>
      <c r="Z25" s="2" t="str">
        <f ca="1">INDEX(Sheet3!C$1:C$100,MATCH(SMALL(Sheet3!$D$1:$D$100,6),Sheet3!$D$1:$D$100,0))</f>
        <v>見えないところまで、隅々まで探すこと。</v>
      </c>
      <c r="AB25" s="2" t="str">
        <f ca="1">INDEX(Sheet3!C$1:C$100,MATCH(SMALL(Sheet3!$D$1:$D$100,5),Sheet3!$D$1:$D$100,0))</f>
        <v>どうしていいのかわからず困ること。</v>
      </c>
      <c r="AD25" s="2" t="str">
        <f ca="1">INDEX(Sheet3!C$1:C$100,MATCH(SMALL(Sheet3!$D$1:$D$100,4),Sheet3!$D$1:$D$100,0))</f>
        <v>相手が強くて、とてもかなわないこと。</v>
      </c>
      <c r="AF25" s="2" t="str">
        <f ca="1">INDEX(Sheet3!C$1:C$100,MATCH(SMALL(Sheet3!$D$1:$D$100,3),Sheet3!$D$1:$D$100,0))</f>
        <v>努力したことが、すべて無駄になって消え去ってしまうこと。</v>
      </c>
      <c r="AH25" s="2" t="str">
        <f ca="1">INDEX(Sheet3!C$1:C$100,MATCH(SMALL(Sheet3!$D$1:$D$100,2),Sheet3!$D$1:$D$100,0))</f>
        <v>ほんのわずかなこと。</v>
      </c>
      <c r="AJ25" s="2" t="str">
        <f ca="1">INDEX(Sheet3!C$1:C$100,MATCH(SMALL(Sheet3!$D$1:$D$100,1),Sheet3!$D$1:$D$100,0))</f>
        <v>へとへとに、疲れること。大きな問題を抱え、困り果てること。</v>
      </c>
    </row>
  </sheetData>
  <mergeCells count="38">
    <mergeCell ref="AL3:AL10"/>
    <mergeCell ref="AB11:AB22"/>
    <mergeCell ref="AD11:AD22"/>
    <mergeCell ref="AF11:AF22"/>
    <mergeCell ref="AH11:AH22"/>
    <mergeCell ref="AJ11:AJ22"/>
    <mergeCell ref="AL11:AL22"/>
    <mergeCell ref="AD3:AD7"/>
    <mergeCell ref="P11:P22"/>
    <mergeCell ref="R11:R22"/>
    <mergeCell ref="T11:T22"/>
    <mergeCell ref="V11:V22"/>
    <mergeCell ref="X11:X22"/>
    <mergeCell ref="Z11:Z22"/>
    <mergeCell ref="AF3:AF7"/>
    <mergeCell ref="AH3:AH7"/>
    <mergeCell ref="AJ3:AJ7"/>
    <mergeCell ref="B11:B22"/>
    <mergeCell ref="D11:D22"/>
    <mergeCell ref="F11:F22"/>
    <mergeCell ref="H11:H22"/>
    <mergeCell ref="J11:J22"/>
    <mergeCell ref="L11:L22"/>
    <mergeCell ref="N11:N22"/>
    <mergeCell ref="T3:T7"/>
    <mergeCell ref="V3:V7"/>
    <mergeCell ref="X3:X7"/>
    <mergeCell ref="Z3:Z7"/>
    <mergeCell ref="AB3:AB7"/>
    <mergeCell ref="L3:L7"/>
    <mergeCell ref="N3:N7"/>
    <mergeCell ref="P3:P7"/>
    <mergeCell ref="R3:R7"/>
    <mergeCell ref="B3:B7"/>
    <mergeCell ref="D3:D7"/>
    <mergeCell ref="F3:F7"/>
    <mergeCell ref="H3:H7"/>
    <mergeCell ref="J3:J7"/>
  </mergeCells>
  <phoneticPr fontId="1"/>
  <hyperlinks>
    <hyperlink ref="A1" r:id="rId1" xr:uid="{3565A118-7B0A-4540-95EA-BED1BAEC3774}"/>
  </hyperlinks>
  <printOptions horizontalCentered="1" verticalCentered="1"/>
  <pageMargins left="0.37" right="0.39" top="0.33" bottom="0.28999999999999998" header="0.24" footer="0.17"/>
  <pageSetup paperSize="9" scale="90" orientation="landscape" horizontalDpi="4294967293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00"/>
  <sheetViews>
    <sheetView workbookViewId="0"/>
  </sheetViews>
  <sheetFormatPr defaultRowHeight="13.5" x14ac:dyDescent="0.15"/>
  <cols>
    <col min="2" max="2" width="17.375" customWidth="1"/>
    <col min="3" max="3" width="28.75" customWidth="1"/>
  </cols>
  <sheetData>
    <row r="1" spans="1:5" x14ac:dyDescent="0.15">
      <c r="A1">
        <v>1</v>
      </c>
      <c r="B1" t="s">
        <v>1</v>
      </c>
      <c r="C1" t="s">
        <v>101</v>
      </c>
      <c r="D1">
        <f ca="1">RAND()</f>
        <v>0.51056564373364377</v>
      </c>
      <c r="E1">
        <f ca="1">INDEX(Sheet3!A$1:A$100,MATCH(SMALL(Sheet3!$D$1:$D$100,1),Sheet3!$D$1:$D$100,0))</f>
        <v>3</v>
      </c>
    </row>
    <row r="2" spans="1:5" x14ac:dyDescent="0.15">
      <c r="A2">
        <v>2</v>
      </c>
      <c r="B2" t="s">
        <v>2</v>
      </c>
      <c r="C2" t="s">
        <v>102</v>
      </c>
      <c r="D2">
        <f t="shared" ref="D2:D65" ca="1" si="0">RAND()</f>
        <v>0.60855754812498564</v>
      </c>
      <c r="E2">
        <f ca="1">INDEX(Sheet3!A$1:A$100,MATCH(SMALL(Sheet3!$D$1:$D$100,2),Sheet3!$D$1:$D$100,0))</f>
        <v>50</v>
      </c>
    </row>
    <row r="3" spans="1:5" x14ac:dyDescent="0.15">
      <c r="A3">
        <v>3</v>
      </c>
      <c r="B3" t="s">
        <v>3</v>
      </c>
      <c r="C3" t="s">
        <v>103</v>
      </c>
      <c r="D3">
        <f t="shared" ca="1" si="0"/>
        <v>4.879276095640761E-3</v>
      </c>
      <c r="E3">
        <f ca="1">INDEX(Sheet3!A$1:A$100,MATCH(SMALL(Sheet3!$D$1:$D$100,3),Sheet3!$D$1:$D$100,0))</f>
        <v>84</v>
      </c>
    </row>
    <row r="4" spans="1:5" x14ac:dyDescent="0.15">
      <c r="A4">
        <v>4</v>
      </c>
      <c r="B4" t="s">
        <v>4</v>
      </c>
      <c r="C4" t="s">
        <v>104</v>
      </c>
      <c r="D4">
        <f t="shared" ca="1" si="0"/>
        <v>0.69151020946829711</v>
      </c>
      <c r="E4">
        <f ca="1">INDEX(Sheet3!A$1:A$100,MATCH(SMALL(Sheet3!$D$1:$D$100,4),Sheet3!$D$1:$D$100,0))</f>
        <v>70</v>
      </c>
    </row>
    <row r="5" spans="1:5" x14ac:dyDescent="0.15">
      <c r="A5">
        <v>5</v>
      </c>
      <c r="B5" t="s">
        <v>5</v>
      </c>
      <c r="C5" t="s">
        <v>105</v>
      </c>
      <c r="D5">
        <f t="shared" ca="1" si="0"/>
        <v>0.58211794795910277</v>
      </c>
      <c r="E5">
        <f ca="1">INDEX(Sheet3!A$1:A$100,MATCH(SMALL(Sheet3!$D$1:$D$100,5),Sheet3!$D$1:$D$100,0))</f>
        <v>61</v>
      </c>
    </row>
    <row r="6" spans="1:5" x14ac:dyDescent="0.15">
      <c r="A6">
        <v>6</v>
      </c>
      <c r="B6" t="s">
        <v>6</v>
      </c>
      <c r="C6" t="s">
        <v>106</v>
      </c>
      <c r="D6">
        <f t="shared" ca="1" si="0"/>
        <v>0.26349063551432306</v>
      </c>
      <c r="E6">
        <f ca="1">INDEX(Sheet3!A$1:A$100,MATCH(SMALL(Sheet3!$D$1:$D$100,6),Sheet3!$D$1:$D$100,0))</f>
        <v>33</v>
      </c>
    </row>
    <row r="7" spans="1:5" x14ac:dyDescent="0.15">
      <c r="A7">
        <v>7</v>
      </c>
      <c r="B7" t="s">
        <v>7</v>
      </c>
      <c r="C7" t="s">
        <v>107</v>
      </c>
      <c r="D7">
        <f t="shared" ca="1" si="0"/>
        <v>0.71571684440106054</v>
      </c>
      <c r="E7">
        <f ca="1">INDEX(Sheet3!A$1:A$100,MATCH(SMALL(Sheet3!$D$1:$D$100,7),Sheet3!$D$1:$D$100,0))</f>
        <v>37</v>
      </c>
    </row>
    <row r="8" spans="1:5" x14ac:dyDescent="0.15">
      <c r="A8">
        <v>8</v>
      </c>
      <c r="B8" t="s">
        <v>8</v>
      </c>
      <c r="C8" t="s">
        <v>108</v>
      </c>
      <c r="D8">
        <f t="shared" ca="1" si="0"/>
        <v>0.19807485931183022</v>
      </c>
      <c r="E8">
        <f ca="1">INDEX(Sheet3!A$1:A$100,MATCH(SMALL(Sheet3!$D$1:$D$100,8),Sheet3!$D$1:$D$100,0))</f>
        <v>64</v>
      </c>
    </row>
    <row r="9" spans="1:5" x14ac:dyDescent="0.15">
      <c r="A9">
        <v>9</v>
      </c>
      <c r="B9" t="s">
        <v>9</v>
      </c>
      <c r="C9" t="s">
        <v>109</v>
      </c>
      <c r="D9">
        <f t="shared" ca="1" si="0"/>
        <v>0.58480119647459816</v>
      </c>
      <c r="E9">
        <f ca="1">INDEX(Sheet3!A$1:A$100,MATCH(SMALL(Sheet3!$D$1:$D$100,9),Sheet3!$D$1:$D$100,0))</f>
        <v>45</v>
      </c>
    </row>
    <row r="10" spans="1:5" x14ac:dyDescent="0.15">
      <c r="A10">
        <v>10</v>
      </c>
      <c r="B10" t="s">
        <v>10</v>
      </c>
      <c r="C10" t="s">
        <v>110</v>
      </c>
      <c r="D10">
        <f t="shared" ca="1" si="0"/>
        <v>0.13843917687834617</v>
      </c>
      <c r="E10">
        <f ca="1">INDEX(Sheet3!A$1:A$100,MATCH(SMALL(Sheet3!$D$1:$D$100,10),Sheet3!$D$1:$D$100,0))</f>
        <v>16</v>
      </c>
    </row>
    <row r="11" spans="1:5" x14ac:dyDescent="0.15">
      <c r="A11">
        <v>11</v>
      </c>
      <c r="B11" t="s">
        <v>11</v>
      </c>
      <c r="C11" t="s">
        <v>111</v>
      </c>
      <c r="D11">
        <f t="shared" ca="1" si="0"/>
        <v>0.26697813225993783</v>
      </c>
      <c r="E11">
        <f ca="1">INDEX(Sheet3!A$1:A$100,MATCH(SMALL(Sheet3!$D$1:$D$100,11),Sheet3!$D$1:$D$100,0))</f>
        <v>22</v>
      </c>
    </row>
    <row r="12" spans="1:5" x14ac:dyDescent="0.15">
      <c r="A12">
        <v>12</v>
      </c>
      <c r="B12" t="s">
        <v>12</v>
      </c>
      <c r="C12" t="s">
        <v>112</v>
      </c>
      <c r="D12">
        <f t="shared" ca="1" si="0"/>
        <v>0.48841178461060231</v>
      </c>
      <c r="E12">
        <f ca="1">INDEX(Sheet3!A$1:A$100,MATCH(SMALL(Sheet3!$D$1:$D$100,12),Sheet3!$D$1:$D$100,0))</f>
        <v>17</v>
      </c>
    </row>
    <row r="13" spans="1:5" x14ac:dyDescent="0.15">
      <c r="A13">
        <v>13</v>
      </c>
      <c r="B13" t="s">
        <v>13</v>
      </c>
      <c r="C13" t="s">
        <v>113</v>
      </c>
      <c r="D13">
        <f t="shared" ca="1" si="0"/>
        <v>0.79522617398581219</v>
      </c>
      <c r="E13">
        <f ca="1">INDEX(Sheet3!A$1:A$100,MATCH(SMALL(Sheet3!$D$1:$D$100,13),Sheet3!$D$1:$D$100,0))</f>
        <v>69</v>
      </c>
    </row>
    <row r="14" spans="1:5" x14ac:dyDescent="0.15">
      <c r="A14">
        <v>14</v>
      </c>
      <c r="B14" t="s">
        <v>14</v>
      </c>
      <c r="C14" t="s">
        <v>114</v>
      </c>
      <c r="D14">
        <f t="shared" ca="1" si="0"/>
        <v>0.61934505243953475</v>
      </c>
      <c r="E14">
        <f ca="1">INDEX(Sheet3!A$1:A$100,MATCH(SMALL(Sheet3!$D$1:$D$100,14),Sheet3!$D$1:$D$100,0))</f>
        <v>39</v>
      </c>
    </row>
    <row r="15" spans="1:5" x14ac:dyDescent="0.15">
      <c r="A15">
        <v>15</v>
      </c>
      <c r="B15" t="s">
        <v>15</v>
      </c>
      <c r="C15" t="s">
        <v>115</v>
      </c>
      <c r="D15">
        <f t="shared" ca="1" si="0"/>
        <v>0.46171006403385606</v>
      </c>
      <c r="E15">
        <f ca="1">INDEX(Sheet3!A$1:A$100,MATCH(SMALL(Sheet3!$D$1:$D$100,15),Sheet3!$D$1:$D$100,0))</f>
        <v>10</v>
      </c>
    </row>
    <row r="16" spans="1:5" x14ac:dyDescent="0.15">
      <c r="A16">
        <v>16</v>
      </c>
      <c r="B16" t="s">
        <v>16</v>
      </c>
      <c r="C16" t="s">
        <v>116</v>
      </c>
      <c r="D16">
        <f t="shared" ca="1" si="0"/>
        <v>7.3821523322111116E-2</v>
      </c>
      <c r="E16">
        <f ca="1">INDEX(Sheet3!A$1:A$100,MATCH(SMALL(Sheet3!$D$1:$D$100,16),Sheet3!$D$1:$D$100,0))</f>
        <v>72</v>
      </c>
    </row>
    <row r="17" spans="1:5" x14ac:dyDescent="0.15">
      <c r="A17">
        <v>17</v>
      </c>
      <c r="B17" t="s">
        <v>17</v>
      </c>
      <c r="C17" t="s">
        <v>117</v>
      </c>
      <c r="D17">
        <f t="shared" ca="1" si="0"/>
        <v>8.3306876259021334E-2</v>
      </c>
      <c r="E17">
        <f ca="1">INDEX(Sheet3!A$1:A$100,MATCH(SMALL(Sheet3!$D$1:$D$100,17),Sheet3!$D$1:$D$100,0))</f>
        <v>62</v>
      </c>
    </row>
    <row r="18" spans="1:5" x14ac:dyDescent="0.15">
      <c r="A18">
        <v>18</v>
      </c>
      <c r="B18" t="s">
        <v>18</v>
      </c>
      <c r="C18" t="s">
        <v>118</v>
      </c>
      <c r="D18">
        <f t="shared" ca="1" si="0"/>
        <v>0.60907355930345508</v>
      </c>
      <c r="E18">
        <f ca="1">INDEX(Sheet3!A$1:A$100,MATCH(SMALL(Sheet3!$D$1:$D$100,18),Sheet3!$D$1:$D$100,0))</f>
        <v>58</v>
      </c>
    </row>
    <row r="19" spans="1:5" x14ac:dyDescent="0.15">
      <c r="A19">
        <v>19</v>
      </c>
      <c r="B19" t="s">
        <v>19</v>
      </c>
      <c r="C19" t="s">
        <v>119</v>
      </c>
      <c r="D19">
        <f t="shared" ca="1" si="0"/>
        <v>0.9557153892498903</v>
      </c>
    </row>
    <row r="20" spans="1:5" x14ac:dyDescent="0.15">
      <c r="A20">
        <v>20</v>
      </c>
      <c r="B20" t="s">
        <v>20</v>
      </c>
      <c r="C20" t="s">
        <v>120</v>
      </c>
      <c r="D20">
        <f t="shared" ca="1" si="0"/>
        <v>0.30523027860045771</v>
      </c>
    </row>
    <row r="21" spans="1:5" x14ac:dyDescent="0.15">
      <c r="A21">
        <v>21</v>
      </c>
      <c r="B21" t="s">
        <v>21</v>
      </c>
      <c r="C21" t="s">
        <v>121</v>
      </c>
      <c r="D21">
        <f t="shared" ca="1" si="0"/>
        <v>0.57482177456987138</v>
      </c>
    </row>
    <row r="22" spans="1:5" x14ac:dyDescent="0.15">
      <c r="A22">
        <v>22</v>
      </c>
      <c r="B22" t="s">
        <v>22</v>
      </c>
      <c r="C22" t="s">
        <v>122</v>
      </c>
      <c r="D22">
        <f t="shared" ca="1" si="0"/>
        <v>7.5241752346864588E-2</v>
      </c>
    </row>
    <row r="23" spans="1:5" x14ac:dyDescent="0.15">
      <c r="A23">
        <v>23</v>
      </c>
      <c r="B23" t="s">
        <v>23</v>
      </c>
      <c r="C23" t="s">
        <v>123</v>
      </c>
      <c r="D23">
        <f t="shared" ca="1" si="0"/>
        <v>0.49198231731716491</v>
      </c>
    </row>
    <row r="24" spans="1:5" x14ac:dyDescent="0.15">
      <c r="A24">
        <v>24</v>
      </c>
      <c r="B24" t="s">
        <v>24</v>
      </c>
      <c r="C24" t="s">
        <v>124</v>
      </c>
      <c r="D24">
        <f t="shared" ca="1" si="0"/>
        <v>0.76768530550668646</v>
      </c>
    </row>
    <row r="25" spans="1:5" x14ac:dyDescent="0.15">
      <c r="A25">
        <v>25</v>
      </c>
      <c r="B25" t="s">
        <v>25</v>
      </c>
      <c r="C25" t="s">
        <v>125</v>
      </c>
      <c r="D25">
        <f t="shared" ca="1" si="0"/>
        <v>0.94716232713545345</v>
      </c>
    </row>
    <row r="26" spans="1:5" x14ac:dyDescent="0.15">
      <c r="A26">
        <v>26</v>
      </c>
      <c r="B26" t="s">
        <v>26</v>
      </c>
      <c r="C26" t="s">
        <v>126</v>
      </c>
      <c r="D26">
        <f t="shared" ca="1" si="0"/>
        <v>0.69048631488370316</v>
      </c>
    </row>
    <row r="27" spans="1:5" x14ac:dyDescent="0.15">
      <c r="A27">
        <v>27</v>
      </c>
      <c r="B27" t="s">
        <v>27</v>
      </c>
      <c r="C27" t="s">
        <v>127</v>
      </c>
      <c r="D27">
        <f t="shared" ca="1" si="0"/>
        <v>0.55453736255983233</v>
      </c>
    </row>
    <row r="28" spans="1:5" x14ac:dyDescent="0.15">
      <c r="A28">
        <v>28</v>
      </c>
      <c r="B28" t="s">
        <v>28</v>
      </c>
      <c r="C28" t="s">
        <v>128</v>
      </c>
      <c r="D28">
        <f t="shared" ca="1" si="0"/>
        <v>0.53813980240535342</v>
      </c>
    </row>
    <row r="29" spans="1:5" x14ac:dyDescent="0.15">
      <c r="A29">
        <v>29</v>
      </c>
      <c r="B29" t="s">
        <v>29</v>
      </c>
      <c r="C29" t="s">
        <v>129</v>
      </c>
      <c r="D29">
        <f t="shared" ca="1" si="0"/>
        <v>0.46835782545920412</v>
      </c>
    </row>
    <row r="30" spans="1:5" x14ac:dyDescent="0.15">
      <c r="A30">
        <v>30</v>
      </c>
      <c r="B30" t="s">
        <v>30</v>
      </c>
      <c r="C30" t="s">
        <v>130</v>
      </c>
      <c r="D30">
        <f t="shared" ca="1" si="0"/>
        <v>0.95142696747451538</v>
      </c>
    </row>
    <row r="31" spans="1:5" x14ac:dyDescent="0.15">
      <c r="A31">
        <v>31</v>
      </c>
      <c r="B31" t="s">
        <v>31</v>
      </c>
      <c r="C31" t="s">
        <v>131</v>
      </c>
      <c r="D31">
        <f t="shared" ca="1" si="0"/>
        <v>0.67853555947123623</v>
      </c>
    </row>
    <row r="32" spans="1:5" x14ac:dyDescent="0.15">
      <c r="A32">
        <v>32</v>
      </c>
      <c r="B32" t="s">
        <v>32</v>
      </c>
      <c r="C32" t="s">
        <v>132</v>
      </c>
      <c r="D32">
        <f t="shared" ca="1" si="0"/>
        <v>0.40604428061739706</v>
      </c>
    </row>
    <row r="33" spans="1:4" x14ac:dyDescent="0.15">
      <c r="A33">
        <v>33</v>
      </c>
      <c r="B33" t="s">
        <v>33</v>
      </c>
      <c r="C33" t="s">
        <v>133</v>
      </c>
      <c r="D33">
        <f t="shared" ca="1" si="0"/>
        <v>4.7513297618902772E-2</v>
      </c>
    </row>
    <row r="34" spans="1:4" x14ac:dyDescent="0.15">
      <c r="A34">
        <v>34</v>
      </c>
      <c r="B34" t="s">
        <v>34</v>
      </c>
      <c r="C34" t="s">
        <v>134</v>
      </c>
      <c r="D34">
        <f t="shared" ca="1" si="0"/>
        <v>0.28124857758129096</v>
      </c>
    </row>
    <row r="35" spans="1:4" x14ac:dyDescent="0.15">
      <c r="A35">
        <v>35</v>
      </c>
      <c r="B35" t="s">
        <v>35</v>
      </c>
      <c r="C35" t="s">
        <v>135</v>
      </c>
      <c r="D35">
        <f t="shared" ca="1" si="0"/>
        <v>0.28883382405938429</v>
      </c>
    </row>
    <row r="36" spans="1:4" x14ac:dyDescent="0.15">
      <c r="A36">
        <v>36</v>
      </c>
      <c r="B36" t="s">
        <v>36</v>
      </c>
      <c r="C36" t="s">
        <v>136</v>
      </c>
      <c r="D36">
        <f t="shared" ca="1" si="0"/>
        <v>0.68327001108334451</v>
      </c>
    </row>
    <row r="37" spans="1:4" x14ac:dyDescent="0.15">
      <c r="A37">
        <v>37</v>
      </c>
      <c r="B37" t="s">
        <v>37</v>
      </c>
      <c r="C37" t="s">
        <v>137</v>
      </c>
      <c r="D37">
        <f t="shared" ca="1" si="0"/>
        <v>5.091530859256721E-2</v>
      </c>
    </row>
    <row r="38" spans="1:4" x14ac:dyDescent="0.15">
      <c r="A38">
        <v>38</v>
      </c>
      <c r="B38" t="s">
        <v>38</v>
      </c>
      <c r="C38" t="s">
        <v>138</v>
      </c>
      <c r="D38">
        <f t="shared" ca="1" si="0"/>
        <v>0.92147857845275871</v>
      </c>
    </row>
    <row r="39" spans="1:4" x14ac:dyDescent="0.15">
      <c r="A39">
        <v>39</v>
      </c>
      <c r="B39" t="s">
        <v>39</v>
      </c>
      <c r="C39" t="s">
        <v>139</v>
      </c>
      <c r="D39">
        <f t="shared" ca="1" si="0"/>
        <v>0.13703970894078688</v>
      </c>
    </row>
    <row r="40" spans="1:4" x14ac:dyDescent="0.15">
      <c r="A40">
        <v>40</v>
      </c>
      <c r="B40" t="s">
        <v>40</v>
      </c>
      <c r="C40" t="s">
        <v>140</v>
      </c>
      <c r="D40">
        <f t="shared" ca="1" si="0"/>
        <v>0.66944352124301421</v>
      </c>
    </row>
    <row r="41" spans="1:4" x14ac:dyDescent="0.15">
      <c r="A41">
        <v>41</v>
      </c>
      <c r="B41" t="s">
        <v>41</v>
      </c>
      <c r="C41" t="s">
        <v>141</v>
      </c>
      <c r="D41">
        <f t="shared" ca="1" si="0"/>
        <v>0.26280313756369122</v>
      </c>
    </row>
    <row r="42" spans="1:4" x14ac:dyDescent="0.15">
      <c r="A42">
        <v>42</v>
      </c>
      <c r="B42" t="s">
        <v>42</v>
      </c>
      <c r="C42" t="s">
        <v>142</v>
      </c>
      <c r="D42">
        <f t="shared" ca="1" si="0"/>
        <v>0.93552213658764816</v>
      </c>
    </row>
    <row r="43" spans="1:4" x14ac:dyDescent="0.15">
      <c r="A43">
        <v>43</v>
      </c>
      <c r="B43" t="s">
        <v>43</v>
      </c>
      <c r="C43" t="s">
        <v>143</v>
      </c>
      <c r="D43">
        <f t="shared" ca="1" si="0"/>
        <v>0.66628104533907073</v>
      </c>
    </row>
    <row r="44" spans="1:4" x14ac:dyDescent="0.15">
      <c r="A44">
        <v>44</v>
      </c>
      <c r="B44" t="s">
        <v>44</v>
      </c>
      <c r="C44" t="s">
        <v>144</v>
      </c>
      <c r="D44">
        <f t="shared" ca="1" si="0"/>
        <v>0.67053623408364882</v>
      </c>
    </row>
    <row r="45" spans="1:4" x14ac:dyDescent="0.15">
      <c r="A45">
        <v>45</v>
      </c>
      <c r="B45" t="s">
        <v>45</v>
      </c>
      <c r="C45" t="s">
        <v>145</v>
      </c>
      <c r="D45">
        <f t="shared" ca="1" si="0"/>
        <v>6.946616758484081E-2</v>
      </c>
    </row>
    <row r="46" spans="1:4" x14ac:dyDescent="0.15">
      <c r="A46">
        <v>46</v>
      </c>
      <c r="B46" t="s">
        <v>46</v>
      </c>
      <c r="C46" t="s">
        <v>146</v>
      </c>
      <c r="D46">
        <f t="shared" ca="1" si="0"/>
        <v>0.60877617138845097</v>
      </c>
    </row>
    <row r="47" spans="1:4" x14ac:dyDescent="0.15">
      <c r="A47">
        <v>47</v>
      </c>
      <c r="B47" t="s">
        <v>47</v>
      </c>
      <c r="C47" t="s">
        <v>147</v>
      </c>
      <c r="D47">
        <f t="shared" ca="1" si="0"/>
        <v>0.95765549405856754</v>
      </c>
    </row>
    <row r="48" spans="1:4" x14ac:dyDescent="0.15">
      <c r="A48">
        <v>48</v>
      </c>
      <c r="B48" t="s">
        <v>48</v>
      </c>
      <c r="C48" t="s">
        <v>148</v>
      </c>
      <c r="D48">
        <f t="shared" ca="1" si="0"/>
        <v>0.52591164086809772</v>
      </c>
    </row>
    <row r="49" spans="1:4" x14ac:dyDescent="0.15">
      <c r="A49">
        <v>49</v>
      </c>
      <c r="B49" t="s">
        <v>49</v>
      </c>
      <c r="C49" t="s">
        <v>149</v>
      </c>
      <c r="D49">
        <f t="shared" ca="1" si="0"/>
        <v>0.57681930986766095</v>
      </c>
    </row>
    <row r="50" spans="1:4" x14ac:dyDescent="0.15">
      <c r="A50">
        <v>50</v>
      </c>
      <c r="B50" t="s">
        <v>50</v>
      </c>
      <c r="C50" t="s">
        <v>150</v>
      </c>
      <c r="D50">
        <f t="shared" ca="1" si="0"/>
        <v>5.2435100210039831E-3</v>
      </c>
    </row>
    <row r="51" spans="1:4" x14ac:dyDescent="0.15">
      <c r="A51">
        <v>51</v>
      </c>
      <c r="B51" t="s">
        <v>51</v>
      </c>
      <c r="C51" t="s">
        <v>151</v>
      </c>
      <c r="D51">
        <f t="shared" ca="1" si="0"/>
        <v>0.87710330532408121</v>
      </c>
    </row>
    <row r="52" spans="1:4" x14ac:dyDescent="0.15">
      <c r="A52">
        <v>52</v>
      </c>
      <c r="B52" t="s">
        <v>52</v>
      </c>
      <c r="C52" t="s">
        <v>152</v>
      </c>
      <c r="D52">
        <f t="shared" ca="1" si="0"/>
        <v>0.2300225357877117</v>
      </c>
    </row>
    <row r="53" spans="1:4" x14ac:dyDescent="0.15">
      <c r="A53">
        <v>53</v>
      </c>
      <c r="B53" t="s">
        <v>53</v>
      </c>
      <c r="C53" t="s">
        <v>153</v>
      </c>
      <c r="D53">
        <f t="shared" ca="1" si="0"/>
        <v>0.83696368677130339</v>
      </c>
    </row>
    <row r="54" spans="1:4" x14ac:dyDescent="0.15">
      <c r="A54">
        <v>54</v>
      </c>
      <c r="B54" t="s">
        <v>54</v>
      </c>
      <c r="C54" t="s">
        <v>154</v>
      </c>
      <c r="D54">
        <f t="shared" ca="1" si="0"/>
        <v>0.73885931664641602</v>
      </c>
    </row>
    <row r="55" spans="1:4" x14ac:dyDescent="0.15">
      <c r="A55">
        <v>55</v>
      </c>
      <c r="B55" t="s">
        <v>55</v>
      </c>
      <c r="C55" t="s">
        <v>155</v>
      </c>
      <c r="D55">
        <f t="shared" ca="1" si="0"/>
        <v>0.50813933278442003</v>
      </c>
    </row>
    <row r="56" spans="1:4" x14ac:dyDescent="0.15">
      <c r="A56">
        <v>56</v>
      </c>
      <c r="B56" t="s">
        <v>56</v>
      </c>
      <c r="C56" t="s">
        <v>156</v>
      </c>
      <c r="D56">
        <f t="shared" ca="1" si="0"/>
        <v>0.44129996159916751</v>
      </c>
    </row>
    <row r="57" spans="1:4" x14ac:dyDescent="0.15">
      <c r="A57">
        <v>57</v>
      </c>
      <c r="B57" t="s">
        <v>57</v>
      </c>
      <c r="C57" t="s">
        <v>157</v>
      </c>
      <c r="D57">
        <f t="shared" ca="1" si="0"/>
        <v>0.94774666701080934</v>
      </c>
    </row>
    <row r="58" spans="1:4" x14ac:dyDescent="0.15">
      <c r="A58">
        <v>58</v>
      </c>
      <c r="B58" t="s">
        <v>58</v>
      </c>
      <c r="C58" t="s">
        <v>158</v>
      </c>
      <c r="D58">
        <f t="shared" ca="1" si="0"/>
        <v>0.16567141395669782</v>
      </c>
    </row>
    <row r="59" spans="1:4" x14ac:dyDescent="0.15">
      <c r="A59">
        <v>59</v>
      </c>
      <c r="B59" t="s">
        <v>59</v>
      </c>
      <c r="C59" t="s">
        <v>159</v>
      </c>
      <c r="D59">
        <f t="shared" ca="1" si="0"/>
        <v>0.95749432614359176</v>
      </c>
    </row>
    <row r="60" spans="1:4" x14ac:dyDescent="0.15">
      <c r="A60">
        <v>60</v>
      </c>
      <c r="B60" t="s">
        <v>60</v>
      </c>
      <c r="C60" t="s">
        <v>160</v>
      </c>
      <c r="D60">
        <f t="shared" ca="1" si="0"/>
        <v>0.29787401985335393</v>
      </c>
    </row>
    <row r="61" spans="1:4" x14ac:dyDescent="0.15">
      <c r="A61">
        <v>61</v>
      </c>
      <c r="B61" t="s">
        <v>61</v>
      </c>
      <c r="C61" t="s">
        <v>161</v>
      </c>
      <c r="D61">
        <f t="shared" ca="1" si="0"/>
        <v>1.0314351868002669E-2</v>
      </c>
    </row>
    <row r="62" spans="1:4" x14ac:dyDescent="0.15">
      <c r="A62">
        <v>62</v>
      </c>
      <c r="B62" t="s">
        <v>62</v>
      </c>
      <c r="C62" t="s">
        <v>162</v>
      </c>
      <c r="D62">
        <f t="shared" ca="1" si="0"/>
        <v>0.14864126007897516</v>
      </c>
    </row>
    <row r="63" spans="1:4" x14ac:dyDescent="0.15">
      <c r="A63">
        <v>63</v>
      </c>
      <c r="B63" t="s">
        <v>63</v>
      </c>
      <c r="C63" t="s">
        <v>163</v>
      </c>
      <c r="D63">
        <f t="shared" ca="1" si="0"/>
        <v>0.81658745795461241</v>
      </c>
    </row>
    <row r="64" spans="1:4" x14ac:dyDescent="0.15">
      <c r="A64">
        <v>64</v>
      </c>
      <c r="B64" t="s">
        <v>64</v>
      </c>
      <c r="C64" t="s">
        <v>164</v>
      </c>
      <c r="D64">
        <f t="shared" ca="1" si="0"/>
        <v>5.2488459707074386E-2</v>
      </c>
    </row>
    <row r="65" spans="1:4" x14ac:dyDescent="0.15">
      <c r="A65">
        <v>65</v>
      </c>
      <c r="B65" t="s">
        <v>65</v>
      </c>
      <c r="C65" t="s">
        <v>165</v>
      </c>
      <c r="D65">
        <f t="shared" ca="1" si="0"/>
        <v>0.50659060658439048</v>
      </c>
    </row>
    <row r="66" spans="1:4" x14ac:dyDescent="0.15">
      <c r="A66">
        <v>66</v>
      </c>
      <c r="B66" t="s">
        <v>66</v>
      </c>
      <c r="C66" t="s">
        <v>166</v>
      </c>
      <c r="D66">
        <f t="shared" ref="D66:D100" ca="1" si="1">RAND()</f>
        <v>0.89458918682886635</v>
      </c>
    </row>
    <row r="67" spans="1:4" x14ac:dyDescent="0.15">
      <c r="A67">
        <v>67</v>
      </c>
      <c r="B67" t="s">
        <v>67</v>
      </c>
      <c r="C67" t="s">
        <v>167</v>
      </c>
      <c r="D67">
        <f t="shared" ca="1" si="1"/>
        <v>0.47766830768852164</v>
      </c>
    </row>
    <row r="68" spans="1:4" x14ac:dyDescent="0.15">
      <c r="A68">
        <v>68</v>
      </c>
      <c r="B68" t="s">
        <v>68</v>
      </c>
      <c r="C68" t="s">
        <v>168</v>
      </c>
      <c r="D68">
        <f t="shared" ca="1" si="1"/>
        <v>0.58254429160967702</v>
      </c>
    </row>
    <row r="69" spans="1:4" x14ac:dyDescent="0.15">
      <c r="A69">
        <v>69</v>
      </c>
      <c r="B69" t="s">
        <v>69</v>
      </c>
      <c r="C69" t="s">
        <v>169</v>
      </c>
      <c r="D69">
        <f t="shared" ca="1" si="1"/>
        <v>0.12057298852036957</v>
      </c>
    </row>
    <row r="70" spans="1:4" x14ac:dyDescent="0.15">
      <c r="A70">
        <v>70</v>
      </c>
      <c r="B70" t="s">
        <v>70</v>
      </c>
      <c r="C70" t="s">
        <v>170</v>
      </c>
      <c r="D70">
        <f t="shared" ca="1" si="1"/>
        <v>8.6449268223524056E-3</v>
      </c>
    </row>
    <row r="71" spans="1:4" x14ac:dyDescent="0.15">
      <c r="A71">
        <v>71</v>
      </c>
      <c r="B71" t="s">
        <v>71</v>
      </c>
      <c r="C71" t="s">
        <v>171</v>
      </c>
      <c r="D71">
        <f t="shared" ca="1" si="1"/>
        <v>0.18561488448365815</v>
      </c>
    </row>
    <row r="72" spans="1:4" x14ac:dyDescent="0.15">
      <c r="A72">
        <v>72</v>
      </c>
      <c r="B72" t="s">
        <v>72</v>
      </c>
      <c r="C72" t="s">
        <v>172</v>
      </c>
      <c r="D72">
        <f t="shared" ca="1" si="1"/>
        <v>0.14383697010427798</v>
      </c>
    </row>
    <row r="73" spans="1:4" x14ac:dyDescent="0.15">
      <c r="A73">
        <v>73</v>
      </c>
      <c r="B73" t="s">
        <v>73</v>
      </c>
      <c r="C73" t="s">
        <v>173</v>
      </c>
      <c r="D73">
        <f t="shared" ca="1" si="1"/>
        <v>0.95751636515413774</v>
      </c>
    </row>
    <row r="74" spans="1:4" x14ac:dyDescent="0.15">
      <c r="A74">
        <v>74</v>
      </c>
      <c r="B74" t="s">
        <v>74</v>
      </c>
      <c r="C74" t="s">
        <v>174</v>
      </c>
      <c r="D74">
        <f t="shared" ca="1" si="1"/>
        <v>0.90122051638010947</v>
      </c>
    </row>
    <row r="75" spans="1:4" x14ac:dyDescent="0.15">
      <c r="A75">
        <v>75</v>
      </c>
      <c r="B75" t="s">
        <v>75</v>
      </c>
      <c r="C75" t="s">
        <v>175</v>
      </c>
      <c r="D75">
        <f t="shared" ca="1" si="1"/>
        <v>0.47656707612019433</v>
      </c>
    </row>
    <row r="76" spans="1:4" x14ac:dyDescent="0.15">
      <c r="A76">
        <v>76</v>
      </c>
      <c r="B76" t="s">
        <v>76</v>
      </c>
      <c r="C76" t="s">
        <v>176</v>
      </c>
      <c r="D76">
        <f t="shared" ca="1" si="1"/>
        <v>0.28969420242138355</v>
      </c>
    </row>
    <row r="77" spans="1:4" x14ac:dyDescent="0.15">
      <c r="A77">
        <v>77</v>
      </c>
      <c r="B77" t="s">
        <v>77</v>
      </c>
      <c r="C77" t="s">
        <v>177</v>
      </c>
      <c r="D77">
        <f t="shared" ca="1" si="1"/>
        <v>0.84740341623277482</v>
      </c>
    </row>
    <row r="78" spans="1:4" x14ac:dyDescent="0.15">
      <c r="A78">
        <v>78</v>
      </c>
      <c r="B78" t="s">
        <v>78</v>
      </c>
      <c r="C78" t="s">
        <v>178</v>
      </c>
      <c r="D78">
        <f t="shared" ca="1" si="1"/>
        <v>0.51885950477428777</v>
      </c>
    </row>
    <row r="79" spans="1:4" x14ac:dyDescent="0.15">
      <c r="A79">
        <v>79</v>
      </c>
      <c r="B79" t="s">
        <v>79</v>
      </c>
      <c r="C79" t="s">
        <v>179</v>
      </c>
      <c r="D79">
        <f t="shared" ca="1" si="1"/>
        <v>0.90596202247813307</v>
      </c>
    </row>
    <row r="80" spans="1:4" x14ac:dyDescent="0.15">
      <c r="A80">
        <v>80</v>
      </c>
      <c r="B80" t="s">
        <v>80</v>
      </c>
      <c r="C80" t="s">
        <v>180</v>
      </c>
      <c r="D80">
        <f t="shared" ca="1" si="1"/>
        <v>0.78434079924158906</v>
      </c>
    </row>
    <row r="81" spans="1:4" x14ac:dyDescent="0.15">
      <c r="A81">
        <v>81</v>
      </c>
      <c r="B81" t="s">
        <v>81</v>
      </c>
      <c r="C81" t="s">
        <v>181</v>
      </c>
      <c r="D81">
        <f t="shared" ca="1" si="1"/>
        <v>0.73836652290198257</v>
      </c>
    </row>
    <row r="82" spans="1:4" x14ac:dyDescent="0.15">
      <c r="A82">
        <v>82</v>
      </c>
      <c r="B82" t="s">
        <v>82</v>
      </c>
      <c r="C82" t="s">
        <v>182</v>
      </c>
      <c r="D82">
        <f t="shared" ca="1" si="1"/>
        <v>0.63488477860446013</v>
      </c>
    </row>
    <row r="83" spans="1:4" x14ac:dyDescent="0.15">
      <c r="A83">
        <v>83</v>
      </c>
      <c r="B83" t="s">
        <v>83</v>
      </c>
      <c r="C83" t="s">
        <v>183</v>
      </c>
      <c r="D83">
        <f t="shared" ca="1" si="1"/>
        <v>0.87377324783909271</v>
      </c>
    </row>
    <row r="84" spans="1:4" x14ac:dyDescent="0.15">
      <c r="A84">
        <v>84</v>
      </c>
      <c r="B84" t="s">
        <v>84</v>
      </c>
      <c r="C84" t="s">
        <v>184</v>
      </c>
      <c r="D84">
        <f t="shared" ca="1" si="1"/>
        <v>8.5168854156165708E-3</v>
      </c>
    </row>
    <row r="85" spans="1:4" x14ac:dyDescent="0.15">
      <c r="A85">
        <v>85</v>
      </c>
      <c r="B85" t="s">
        <v>85</v>
      </c>
      <c r="C85" t="s">
        <v>185</v>
      </c>
      <c r="D85">
        <f t="shared" ca="1" si="1"/>
        <v>0.91687050744031917</v>
      </c>
    </row>
    <row r="86" spans="1:4" x14ac:dyDescent="0.15">
      <c r="A86">
        <v>86</v>
      </c>
      <c r="B86" t="s">
        <v>86</v>
      </c>
      <c r="C86" t="s">
        <v>186</v>
      </c>
      <c r="D86">
        <f t="shared" ca="1" si="1"/>
        <v>0.90582664285174885</v>
      </c>
    </row>
    <row r="87" spans="1:4" x14ac:dyDescent="0.15">
      <c r="A87">
        <v>87</v>
      </c>
      <c r="B87" t="s">
        <v>87</v>
      </c>
      <c r="C87" t="s">
        <v>187</v>
      </c>
      <c r="D87">
        <f t="shared" ca="1" si="1"/>
        <v>0.8365311354757452</v>
      </c>
    </row>
    <row r="88" spans="1:4" x14ac:dyDescent="0.15">
      <c r="A88">
        <v>88</v>
      </c>
      <c r="B88" t="s">
        <v>88</v>
      </c>
      <c r="C88" t="s">
        <v>188</v>
      </c>
      <c r="D88">
        <f t="shared" ca="1" si="1"/>
        <v>0.3700956072654048</v>
      </c>
    </row>
    <row r="89" spans="1:4" x14ac:dyDescent="0.15">
      <c r="A89">
        <v>89</v>
      </c>
      <c r="B89" t="s">
        <v>89</v>
      </c>
      <c r="C89" t="s">
        <v>189</v>
      </c>
      <c r="D89">
        <f t="shared" ca="1" si="1"/>
        <v>0.78691530706552959</v>
      </c>
    </row>
    <row r="90" spans="1:4" x14ac:dyDescent="0.15">
      <c r="A90">
        <v>90</v>
      </c>
      <c r="B90" t="s">
        <v>90</v>
      </c>
      <c r="C90" t="s">
        <v>190</v>
      </c>
      <c r="D90">
        <f t="shared" ca="1" si="1"/>
        <v>0.66427147895705219</v>
      </c>
    </row>
    <row r="91" spans="1:4" x14ac:dyDescent="0.15">
      <c r="A91">
        <v>91</v>
      </c>
      <c r="B91" t="s">
        <v>91</v>
      </c>
      <c r="C91" t="s">
        <v>191</v>
      </c>
      <c r="D91">
        <f t="shared" ca="1" si="1"/>
        <v>0.3337480477998932</v>
      </c>
    </row>
    <row r="92" spans="1:4" x14ac:dyDescent="0.15">
      <c r="A92">
        <v>92</v>
      </c>
      <c r="B92" t="s">
        <v>92</v>
      </c>
      <c r="C92" t="s">
        <v>192</v>
      </c>
      <c r="D92">
        <f t="shared" ca="1" si="1"/>
        <v>0.69645903045583468</v>
      </c>
    </row>
    <row r="93" spans="1:4" x14ac:dyDescent="0.15">
      <c r="A93">
        <v>93</v>
      </c>
      <c r="B93" t="s">
        <v>93</v>
      </c>
      <c r="C93" t="s">
        <v>193</v>
      </c>
      <c r="D93">
        <f t="shared" ca="1" si="1"/>
        <v>0.21909916072558289</v>
      </c>
    </row>
    <row r="94" spans="1:4" x14ac:dyDescent="0.15">
      <c r="A94">
        <v>94</v>
      </c>
      <c r="B94" t="s">
        <v>94</v>
      </c>
      <c r="C94" t="s">
        <v>194</v>
      </c>
      <c r="D94">
        <f t="shared" ca="1" si="1"/>
        <v>0.66844113379354542</v>
      </c>
    </row>
    <row r="95" spans="1:4" x14ac:dyDescent="0.15">
      <c r="A95">
        <v>95</v>
      </c>
      <c r="B95" t="s">
        <v>95</v>
      </c>
      <c r="C95" t="s">
        <v>195</v>
      </c>
      <c r="D95">
        <f t="shared" ca="1" si="1"/>
        <v>0.82543621314746429</v>
      </c>
    </row>
    <row r="96" spans="1:4" x14ac:dyDescent="0.15">
      <c r="A96">
        <v>96</v>
      </c>
      <c r="B96" t="s">
        <v>96</v>
      </c>
      <c r="C96" t="s">
        <v>196</v>
      </c>
      <c r="D96">
        <f t="shared" ca="1" si="1"/>
        <v>0.5373936778230114</v>
      </c>
    </row>
    <row r="97" spans="1:4" x14ac:dyDescent="0.15">
      <c r="A97">
        <v>97</v>
      </c>
      <c r="B97" t="s">
        <v>97</v>
      </c>
      <c r="C97" t="s">
        <v>197</v>
      </c>
      <c r="D97">
        <f t="shared" ca="1" si="1"/>
        <v>0.51994573703927727</v>
      </c>
    </row>
    <row r="98" spans="1:4" x14ac:dyDescent="0.15">
      <c r="A98">
        <v>98</v>
      </c>
      <c r="B98" t="s">
        <v>98</v>
      </c>
      <c r="C98" t="s">
        <v>198</v>
      </c>
      <c r="D98">
        <f t="shared" ca="1" si="1"/>
        <v>0.54747569561166942</v>
      </c>
    </row>
    <row r="99" spans="1:4" x14ac:dyDescent="0.15">
      <c r="A99">
        <v>99</v>
      </c>
      <c r="B99" t="s">
        <v>99</v>
      </c>
      <c r="C99" t="s">
        <v>199</v>
      </c>
      <c r="D99">
        <f t="shared" ca="1" si="1"/>
        <v>0.40904159027517184</v>
      </c>
    </row>
    <row r="100" spans="1:4" x14ac:dyDescent="0.15">
      <c r="A100">
        <v>100</v>
      </c>
      <c r="B100" t="s">
        <v>100</v>
      </c>
      <c r="C100" t="s">
        <v>200</v>
      </c>
      <c r="D100">
        <f t="shared" ca="1" si="1"/>
        <v>0.73440864866516364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muryo-template.com</dc:creator>
  <cp:lastModifiedBy>inbl</cp:lastModifiedBy>
  <cp:lastPrinted>2022-01-06T09:56:20Z</cp:lastPrinted>
  <dcterms:created xsi:type="dcterms:W3CDTF">2010-04-29T12:47:31Z</dcterms:created>
  <dcterms:modified xsi:type="dcterms:W3CDTF">2022-01-06T10:02:10Z</dcterms:modified>
</cp:coreProperties>
</file>